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as-49-f4-d4\документы\Клоченко 2\годовой 2022\совету\"/>
    </mc:Choice>
  </mc:AlternateContent>
  <xr:revisionPtr revIDLastSave="0" documentId="13_ncr:1_{002F2A8E-BEC2-4213-86A4-3966BE574B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в решение" sheetId="2" r:id="rId1"/>
  </sheets>
  <definedNames>
    <definedName name="_xlnm.Print_Area" localSheetId="0">' в решение'!$A$1:$M$84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2" i="2" l="1"/>
  <c r="M83" i="2"/>
  <c r="M76" i="2"/>
  <c r="K35" i="2"/>
  <c r="M52" i="2"/>
  <c r="M53" i="2"/>
  <c r="M46" i="2"/>
  <c r="M43" i="2"/>
  <c r="K24" i="2"/>
  <c r="K70" i="2"/>
  <c r="L36" i="2"/>
  <c r="L35" i="2" s="1"/>
  <c r="M67" i="2"/>
  <c r="M80" i="2"/>
  <c r="M79" i="2"/>
  <c r="L63" i="2"/>
  <c r="K63" i="2"/>
  <c r="L55" i="2"/>
  <c r="L54" i="2" s="1"/>
  <c r="M78" i="2"/>
  <c r="M77" i="2"/>
  <c r="K51" i="2"/>
  <c r="L24" i="2"/>
  <c r="L70" i="2" l="1"/>
  <c r="L69" i="2" s="1"/>
  <c r="L23" i="2"/>
  <c r="L18" i="2"/>
  <c r="L13" i="2"/>
  <c r="M73" i="2" l="1"/>
  <c r="M72" i="2"/>
  <c r="M74" i="2"/>
  <c r="M75" i="2"/>
  <c r="K69" i="2"/>
  <c r="L51" i="2"/>
  <c r="M51" i="2" s="1"/>
  <c r="L47" i="2"/>
  <c r="M47" i="2" s="1"/>
  <c r="M66" i="2"/>
  <c r="M65" i="2"/>
  <c r="M64" i="2"/>
  <c r="M63" i="2"/>
  <c r="M60" i="2"/>
  <c r="M59" i="2"/>
  <c r="M58" i="2"/>
  <c r="M57" i="2"/>
  <c r="M56" i="2"/>
  <c r="M50" i="2"/>
  <c r="M49" i="2"/>
  <c r="M48" i="2"/>
  <c r="M42" i="2"/>
  <c r="M41" i="2"/>
  <c r="M40" i="2"/>
  <c r="M39" i="2"/>
  <c r="M38" i="2"/>
  <c r="M37" i="2"/>
  <c r="M34" i="2"/>
  <c r="M33" i="2"/>
  <c r="M31" i="2"/>
  <c r="M30" i="2"/>
  <c r="M29" i="2"/>
  <c r="M28" i="2"/>
  <c r="M27" i="2"/>
  <c r="M26" i="2"/>
  <c r="M25" i="2"/>
  <c r="M22" i="2"/>
  <c r="M21" i="2"/>
  <c r="M20" i="2"/>
  <c r="M19" i="2"/>
  <c r="M17" i="2"/>
  <c r="M16" i="2"/>
  <c r="M15" i="2"/>
  <c r="M14" i="2"/>
  <c r="M12" i="2"/>
  <c r="M11" i="2"/>
  <c r="K55" i="2"/>
  <c r="K54" i="2" s="1"/>
  <c r="K36" i="2"/>
  <c r="K23" i="2"/>
  <c r="L10" i="2"/>
  <c r="K13" i="2"/>
  <c r="K10" i="2" s="1"/>
  <c r="K18" i="2"/>
  <c r="K32" i="2"/>
  <c r="N54" i="2"/>
  <c r="L32" i="2"/>
  <c r="M32" i="2" s="1"/>
  <c r="M36" i="2"/>
  <c r="M71" i="2"/>
  <c r="L9" i="2" l="1"/>
  <c r="L84" i="2" s="1"/>
  <c r="M55" i="2"/>
  <c r="M13" i="2"/>
  <c r="M35" i="2"/>
  <c r="M24" i="2"/>
  <c r="M54" i="2"/>
  <c r="M10" i="2"/>
  <c r="M18" i="2"/>
  <c r="M23" i="2"/>
  <c r="K9" i="2" l="1"/>
  <c r="M9" i="2" s="1"/>
  <c r="M70" i="2"/>
  <c r="K84" i="2" l="1"/>
  <c r="M84" i="2" s="1"/>
  <c r="M69" i="2"/>
</calcChain>
</file>

<file path=xl/sharedStrings.xml><?xml version="1.0" encoding="utf-8"?>
<sst xmlns="http://schemas.openxmlformats.org/spreadsheetml/2006/main" count="644" uniqueCount="162">
  <si>
    <t>№ строки</t>
  </si>
  <si>
    <t>Код бюджетной классификации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</si>
  <si>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</si>
  <si>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</si>
  <si>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</si>
  <si>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</si>
  <si>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</si>
  <si>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</si>
  <si>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1</t>
  </si>
  <si>
    <t>3</t>
  </si>
  <si>
    <t>5</t>
  </si>
  <si>
    <t>9</t>
  </si>
  <si>
    <t>000</t>
  </si>
  <si>
    <t>00</t>
  </si>
  <si>
    <t>0000</t>
  </si>
  <si>
    <t>01</t>
  </si>
  <si>
    <t>НАЛОГИ НА ПРИБЫЛЬ, ДОХОДЫ</t>
  </si>
  <si>
    <t>110</t>
  </si>
  <si>
    <t>Налог на прибыль организаций</t>
  </si>
  <si>
    <t>010</t>
  </si>
  <si>
    <t>012</t>
  </si>
  <si>
    <t>02</t>
  </si>
  <si>
    <t>Налог на доходы физических лиц</t>
  </si>
  <si>
    <t>020</t>
  </si>
  <si>
    <t>182</t>
  </si>
  <si>
    <t>05</t>
  </si>
  <si>
    <t>НАЛОГИ НА СОВОКУПНЫЙ ДОХОД</t>
  </si>
  <si>
    <t>03</t>
  </si>
  <si>
    <t>Единый сельскохозяйственный налог</t>
  </si>
  <si>
    <t>08</t>
  </si>
  <si>
    <t>ГОСУДАРСТВЕННАЯ ПОШЛИНА</t>
  </si>
  <si>
    <t>164</t>
  </si>
  <si>
    <t>07</t>
  </si>
  <si>
    <t>11</t>
  </si>
  <si>
    <t>ДОХОДЫ ОТ ИСПОЛЬЗОВАНИЯ ИМУЩЕСТВА, НАХОДЯЩЕГОСЯ В ГОСУДАРСТВЕННОЙ И МУНИЦИПАЛЬНОЙ СОБСТВЕННОСТИ</t>
  </si>
  <si>
    <t>030</t>
  </si>
  <si>
    <t>120</t>
  </si>
  <si>
    <t>035</t>
  </si>
  <si>
    <t>12</t>
  </si>
  <si>
    <t>ПЛАТЕЖИ ПРИ ПОЛЬЗОВАНИИ ПРИРОДНЫМИ РЕСУРСАМИ</t>
  </si>
  <si>
    <t>16</t>
  </si>
  <si>
    <t>ШТРАФЫ, САНКЦИИ, ВОЗМЕЩЕНИЕ УЩЕРБА</t>
  </si>
  <si>
    <t>140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</si>
  <si>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</si>
  <si>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</si>
  <si>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</si>
  <si>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</si>
  <si>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субсидии бюджетам субъектам РФ и муниципальных образований (межбюджетные субсидии)</t>
  </si>
  <si>
    <t>10</t>
  </si>
  <si>
    <t>НАЛОГОВЫЕ И НЕНАЛОГОВЫЕ ДОХОДЫ</t>
  </si>
  <si>
    <t xml:space="preserve">межбюджетные трансферты, передаваемые бюджету района из бюджетов поселений на осуществление части полномочий по решению вопросов местного значения </t>
  </si>
  <si>
    <t>ДОХОДЫ ОТ ПРОДАЖИ МАТЕРИАЛЬНЫХ И НЕМАТЕРИАЛЬНЫХ АКТИВОВ</t>
  </si>
  <si>
    <t xml:space="preserve">                                                          (тыс.руб.)</t>
  </si>
  <si>
    <t>040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</si>
  <si>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</si>
  <si>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</si>
  <si>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06</t>
  </si>
  <si>
    <t>100</t>
  </si>
  <si>
    <t>Налог на прибыль организаций (за исклюсением консолидированных групп налогоплательщиков), зачисляемый в бюджеты субъектов Российской Федерации</t>
  </si>
  <si>
    <t>Единый налог на вмененный доход для отдельных видов деятельности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</si>
  <si>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</si>
  <si>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Государственная пошлина за выдачу разрешения на установку рекламной конструкции</t>
  </si>
  <si>
    <t>015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</si>
  <si>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</si>
  <si>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30</t>
  </si>
  <si>
    <t>40</t>
  </si>
  <si>
    <t>20</t>
  </si>
  <si>
    <t>430</t>
  </si>
  <si>
    <t>15</t>
  </si>
  <si>
    <t>999</t>
  </si>
  <si>
    <t>013</t>
  </si>
  <si>
    <t>128</t>
  </si>
  <si>
    <t>Наименование кода классификации доходов бюджета</t>
  </si>
  <si>
    <t>002</t>
  </si>
  <si>
    <t>150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</si>
  <si>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</si>
  <si>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</si>
  <si>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</si>
  <si>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04</t>
  </si>
  <si>
    <t>025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</si>
  <si>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</si>
  <si>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ст.227, 2271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</si>
  <si>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деятельносмти физическими лицами, зарегистрированными в качестве индивидуальных предпринимателей, нотариусов, занимающихся частной практикой адвокатов, учредивших адвокатские кабинеты и других лиц, занимающихся частной практикой в соответствии со ст.227 Налогового кодекса Российской Федерации </t>
  </si>
  <si>
    <t>Налог на доходы физических лиц с доходов, полученных физическими лицами в соответствии со ст.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</si>
  <si>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</si>
  <si>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</si>
  <si>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</si>
  <si>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241</t>
  </si>
  <si>
    <t>251</t>
  </si>
  <si>
    <t>261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</si>
  <si>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</si>
  <si>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</si>
  <si>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</si>
  <si>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</si>
  <si>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</si>
  <si>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</si>
  <si>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</si>
  <si>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13</t>
  </si>
  <si>
    <t>551</t>
  </si>
  <si>
    <t>554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</si>
  <si>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</si>
  <si>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</si>
  <si>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</si>
  <si>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Плата за размещение отходов производства</t>
  </si>
  <si>
    <t>041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</si>
  <si>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</si>
  <si>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053</t>
  </si>
  <si>
    <t>410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</si>
  <si>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</si>
  <si>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</si>
  <si>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</si>
  <si>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</si>
  <si>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</si>
  <si>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090</t>
  </si>
  <si>
    <t>19</t>
  </si>
  <si>
    <t>Прочие дотации бюджетам муниципальных районов</t>
  </si>
  <si>
    <t>048</t>
  </si>
  <si>
    <t>исполнено в %</t>
  </si>
  <si>
    <t>995</t>
  </si>
  <si>
    <t>возврат остатков субсидий, субвенций и иных межбюджетных трансфертов, имеющих целевое назначение прошлых лет из бюджетов муниципальных районов</t>
  </si>
  <si>
    <t>117</t>
  </si>
  <si>
    <t>180</t>
  </si>
  <si>
    <t>ПРОЧИЕ НЕНАЛОГОВЫЕ ДОХОДЫ</t>
  </si>
  <si>
    <t>ДОХОДЫ ОТ ОКАЗАНИЯ УСЛУГ И КОМПЕНСАЦИЯ ЗАТРАТ БЮДЖЕТОВ</t>
  </si>
  <si>
    <t>доходы, поступающие в порядке возмещения расходов, понесенных в связи с эксплуатацией имущества</t>
  </si>
  <si>
    <t>прочие доходы от компенсации затрат бюджетов муниципальных районов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</si>
  <si>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</si>
  <si>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</si>
  <si>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субвенции бюджетам субъектов РФ и муниципальных образований</t>
  </si>
  <si>
    <t>Прочие безвозмездные поступления в бюджеты муниципальных районов</t>
  </si>
  <si>
    <t xml:space="preserve">                                                                                             Приложение №2</t>
  </si>
  <si>
    <t>18</t>
  </si>
  <si>
    <t>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</si>
  <si>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</si>
  <si>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052</t>
  </si>
  <si>
    <t>300</t>
  </si>
  <si>
    <t>код группы подвида</t>
  </si>
  <si>
    <t>код аналитической группы подвида</t>
  </si>
  <si>
    <t>Административные штрафы, установленные Кодексом Российской Федерации об административных правонарушениях</t>
  </si>
  <si>
    <t>Платежи в целях возмещения причиненного ущерба (убытков)</t>
  </si>
  <si>
    <t>Платежи, уплачиваемые в целях возмещения вреда</t>
  </si>
  <si>
    <t>09</t>
  </si>
  <si>
    <t>045</t>
  </si>
  <si>
    <t>Плата по солгашениям об установлении сервитута в отношении земельных участков, государственная сбственность на которые не разграничена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</si>
  <si>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</si>
  <si>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Иные межбюджетные трансферты</t>
  </si>
  <si>
    <t>014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</si>
  <si>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</si>
  <si>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45</t>
  </si>
  <si>
    <t>303</t>
  </si>
  <si>
    <t>Прочие межбюджетные трансферты, передаваемые бюджетам муниципальных районов</t>
  </si>
  <si>
    <t xml:space="preserve">к проекту решения районного Совета депутатов </t>
  </si>
  <si>
    <t>400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</si>
  <si>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</si>
  <si>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519</t>
  </si>
  <si>
    <t>Межбюджетные трансферты, передаваемые 
бюджетам  муниципальных районов на поддержку отрасли культуры</t>
  </si>
  <si>
    <t>49</t>
  </si>
  <si>
    <t>065</t>
  </si>
  <si>
    <t xml:space="preserve"> Исполнение доходов районного бюджета за 2022 год</t>
  </si>
  <si>
    <t>исполнено за  год</t>
  </si>
  <si>
    <t xml:space="preserve">от   2023 года  № </t>
  </si>
  <si>
    <t>Утверждено
бюджетом 
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</si>
</sst>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0.0"/>
  </numFmts>
  <fonts count="8" x14ac:knownFonts="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1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justify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2" fillId="0" borderId="0" xfId="0" applyNumberFormat="1" applyFont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49" fontId="7" fillId="0" borderId="1" xfId="1" applyNumberFormat="1" applyFont="1" applyFill="1" applyBorder="1" applyAlignment="1">
      <alignment horizontal="center" textRotation="90" wrapText="1"/>
    </xf>
    <xf numFmtId="165" fontId="6" fillId="0" borderId="1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wrapText="1"/>
    </xf>
    <xf numFmtId="165" fontId="3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textRotation="90" wrapText="1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view="pageBreakPreview" zoomScaleSheetLayoutView="100" workbookViewId="0">
      <selection activeCell="L6" sqref="L6:L7"/>
    </sheetView>
  </sheetViews>
  <sheetFormatPr defaultRowHeight="78" customHeight="1" x14ac:dyDescent="0.25"/>
  <cols>
    <col min="1" max="1" width="5" style="1" customWidth="1"/>
    <col min="2" max="2" width="6.28515625" style="1" customWidth="1"/>
    <col min="3" max="3" width="5.28515625" style="1" customWidth="1"/>
    <col min="4" max="5" width="5.140625" style="1" customWidth="1"/>
    <col min="6" max="6" width="6.140625" style="1" customWidth="1"/>
    <col min="7" max="7" width="5.85546875" style="1" customWidth="1"/>
    <col min="8" max="8" width="7.28515625" style="1" customWidth="1"/>
    <col min="9" max="9" width="11.140625" style="1" customWidth="1"/>
    <col min="10" max="10" width="46.28515625" style="1" customWidth="1"/>
    <col min="11" max="11" width="19.7109375" style="1" customWidth="1"/>
    <col min="12" max="12" width="18.5703125" style="1" customWidth="1"/>
    <col min="13" max="13" width="20.7109375" style="1" customWidth="1"/>
    <col min="14" max="14" width="0.140625" style="1" customWidth="1"/>
    <col min="15" max="16384" width="9.140625" style="1"/>
  </cols>
  <sheetData>
    <row r="1" spans="1:13" ht="18" x14ac:dyDescent="0.25">
      <c r="J1" s="34" t="s">
        <v>130</v>
      </c>
      <c r="K1" s="34"/>
      <c r="L1" s="34"/>
      <c r="M1" s="34"/>
    </row>
    <row r="2" spans="1:13" ht="18" x14ac:dyDescent="0.25">
      <c r="J2" s="35" t="s">
        <v>151</v>
      </c>
      <c r="K2" s="35"/>
      <c r="L2" s="35"/>
      <c r="M2" s="35"/>
    </row>
    <row r="3" spans="1:13" ht="18" x14ac:dyDescent="0.25">
      <c r="J3" s="36" t="s">
        <v>160</v>
      </c>
      <c r="K3" s="36"/>
      <c r="L3" s="36"/>
      <c r="M3" s="36"/>
    </row>
    <row r="4" spans="1:13" ht="26.25" customHeight="1" x14ac:dyDescent="0.3">
      <c r="A4" s="37" t="s">
        <v>158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22.5" customHeight="1" x14ac:dyDescent="0.25">
      <c r="A5" s="5"/>
      <c r="B5" s="6"/>
      <c r="C5" s="5"/>
      <c r="D5" s="5"/>
      <c r="E5" s="5"/>
      <c r="F5" s="5"/>
      <c r="G5" s="5"/>
      <c r="H5" s="5"/>
      <c r="I5" s="5"/>
      <c r="J5" s="39" t="s">
        <v>52</v>
      </c>
      <c r="K5" s="39"/>
      <c r="L5" s="39"/>
      <c r="M5" s="39"/>
    </row>
    <row r="6" spans="1:13" ht="18" customHeight="1" x14ac:dyDescent="0.25">
      <c r="A6" s="40" t="s">
        <v>0</v>
      </c>
      <c r="B6" s="41" t="s">
        <v>1</v>
      </c>
      <c r="C6" s="41"/>
      <c r="D6" s="41"/>
      <c r="E6" s="41"/>
      <c r="F6" s="41"/>
      <c r="G6" s="41"/>
      <c r="H6" s="41"/>
      <c r="I6" s="41"/>
      <c r="J6" s="42" t="s">
        <v>72</v>
      </c>
      <c r="K6" s="43" t="s">
        <v>161</v>
      </c>
      <c r="L6" s="44" t="s">
        <v>159</v>
      </c>
      <c r="M6" s="44" t="s">
        <v>117</v>
      </c>
    </row>
    <row r="7" spans="1:13" ht="81.75" customHeight="1" x14ac:dyDescent="0.25">
      <c r="A7" s="40"/>
      <c r="B7" s="25" t="s">
        <v>2</v>
      </c>
      <c r="C7" s="25" t="s">
        <v>3</v>
      </c>
      <c r="D7" s="25" t="s">
        <v>4</v>
      </c>
      <c r="E7" s="25" t="s">
        <v>5</v>
      </c>
      <c r="F7" s="25" t="s">
        <v>6</v>
      </c>
      <c r="G7" s="25" t="s">
        <v>7</v>
      </c>
      <c r="H7" s="25" t="s">
        <v>136</v>
      </c>
      <c r="I7" s="25" t="s">
        <v>137</v>
      </c>
      <c r="J7" s="43"/>
      <c r="K7" s="43"/>
      <c r="L7" s="44"/>
      <c r="M7" s="44"/>
    </row>
    <row r="8" spans="1:13" ht="27.75" customHeight="1" x14ac:dyDescent="0.25">
      <c r="A8" s="2"/>
      <c r="B8" s="3" t="s">
        <v>8</v>
      </c>
      <c r="C8" s="2">
        <v>2</v>
      </c>
      <c r="D8" s="3" t="s">
        <v>9</v>
      </c>
      <c r="E8" s="2">
        <v>4</v>
      </c>
      <c r="F8" s="3" t="s">
        <v>10</v>
      </c>
      <c r="G8" s="2">
        <v>6</v>
      </c>
      <c r="H8" s="2">
        <v>7</v>
      </c>
      <c r="I8" s="2">
        <v>8</v>
      </c>
      <c r="J8" s="3" t="s">
        <v>11</v>
      </c>
      <c r="K8" s="3" t="s">
        <v>48</v>
      </c>
      <c r="L8" s="3" t="s">
        <v>33</v>
      </c>
      <c r="M8" s="3" t="s">
        <v>38</v>
      </c>
    </row>
    <row r="9" spans="1:13" ht="39" customHeight="1" x14ac:dyDescent="0.25">
      <c r="A9" s="2">
        <v>1</v>
      </c>
      <c r="B9" s="3" t="s">
        <v>12</v>
      </c>
      <c r="C9" s="2" t="s">
        <v>8</v>
      </c>
      <c r="D9" s="2" t="s">
        <v>13</v>
      </c>
      <c r="E9" s="2" t="s">
        <v>13</v>
      </c>
      <c r="F9" s="2" t="s">
        <v>12</v>
      </c>
      <c r="G9" s="2" t="s">
        <v>13</v>
      </c>
      <c r="H9" s="2" t="s">
        <v>14</v>
      </c>
      <c r="I9" s="2" t="s">
        <v>12</v>
      </c>
      <c r="J9" s="4" t="s">
        <v>49</v>
      </c>
      <c r="K9" s="9">
        <f>K10+K18+K23+K32+K35+K47+K54+K63+K51+K68</f>
        <v>138512.29999999999</v>
      </c>
      <c r="L9" s="9">
        <f>L10+L18+L23+L32+L35+L47+L54+L63+L51+L68</f>
        <v>143808.89999999997</v>
      </c>
      <c r="M9" s="9">
        <f>SUM(L9/K9*100)</f>
        <v>103.82392033054101</v>
      </c>
    </row>
    <row r="10" spans="1:13" ht="27.75" customHeight="1" x14ac:dyDescent="0.25">
      <c r="A10" s="2">
        <v>2</v>
      </c>
      <c r="B10" s="3">
        <v>182</v>
      </c>
      <c r="C10" s="2" t="s">
        <v>8</v>
      </c>
      <c r="D10" s="2" t="s">
        <v>15</v>
      </c>
      <c r="E10" s="2" t="s">
        <v>13</v>
      </c>
      <c r="F10" s="2" t="s">
        <v>12</v>
      </c>
      <c r="G10" s="2" t="s">
        <v>13</v>
      </c>
      <c r="H10" s="2" t="s">
        <v>14</v>
      </c>
      <c r="I10" s="2" t="s">
        <v>12</v>
      </c>
      <c r="J10" s="4" t="s">
        <v>16</v>
      </c>
      <c r="K10" s="11">
        <f>K11+K13</f>
        <v>93017.5</v>
      </c>
      <c r="L10" s="15">
        <f>L11+L13</f>
        <v>95708.3</v>
      </c>
      <c r="M10" s="9">
        <f t="shared" ref="M10:M75" si="0">SUM(L10/K10*100)</f>
        <v>102.89278899131884</v>
      </c>
    </row>
    <row r="11" spans="1:13" ht="26.25" customHeight="1" x14ac:dyDescent="0.25">
      <c r="A11" s="2">
        <v>3</v>
      </c>
      <c r="B11" s="3">
        <v>182</v>
      </c>
      <c r="C11" s="2" t="s">
        <v>8</v>
      </c>
      <c r="D11" s="2" t="s">
        <v>15</v>
      </c>
      <c r="E11" s="2" t="s">
        <v>15</v>
      </c>
      <c r="F11" s="2" t="s">
        <v>12</v>
      </c>
      <c r="G11" s="2" t="s">
        <v>13</v>
      </c>
      <c r="H11" s="2" t="s">
        <v>14</v>
      </c>
      <c r="I11" s="2" t="s">
        <v>17</v>
      </c>
      <c r="J11" s="4" t="s">
        <v>18</v>
      </c>
      <c r="K11" s="9">
        <v>70</v>
      </c>
      <c r="L11" s="10">
        <v>193.2</v>
      </c>
      <c r="M11" s="9">
        <f t="shared" si="0"/>
        <v>276</v>
      </c>
    </row>
    <row r="12" spans="1:13" ht="99.75" customHeight="1" x14ac:dyDescent="0.25">
      <c r="A12" s="2">
        <v>4</v>
      </c>
      <c r="B12" s="3">
        <v>182</v>
      </c>
      <c r="C12" s="3" t="s">
        <v>8</v>
      </c>
      <c r="D12" s="3" t="s">
        <v>15</v>
      </c>
      <c r="E12" s="3" t="s">
        <v>15</v>
      </c>
      <c r="F12" s="3" t="s">
        <v>20</v>
      </c>
      <c r="G12" s="3" t="s">
        <v>21</v>
      </c>
      <c r="H12" s="3" t="s">
        <v>14</v>
      </c>
      <c r="I12" s="3" t="s">
        <v>17</v>
      </c>
      <c r="J12" s="4" t="s">
        <v>58</v>
      </c>
      <c r="K12" s="9">
        <v>70</v>
      </c>
      <c r="L12" s="10">
        <v>193.2</v>
      </c>
      <c r="M12" s="9">
        <f t="shared" si="0"/>
        <v>276</v>
      </c>
    </row>
    <row r="13" spans="1:13" ht="35.25" customHeight="1" x14ac:dyDescent="0.25">
      <c r="A13" s="2">
        <v>5</v>
      </c>
      <c r="B13" s="3">
        <v>182</v>
      </c>
      <c r="C13" s="2" t="s">
        <v>8</v>
      </c>
      <c r="D13" s="2" t="s">
        <v>15</v>
      </c>
      <c r="E13" s="2" t="s">
        <v>21</v>
      </c>
      <c r="F13" s="2" t="s">
        <v>12</v>
      </c>
      <c r="G13" s="2" t="s">
        <v>15</v>
      </c>
      <c r="H13" s="2" t="s">
        <v>14</v>
      </c>
      <c r="I13" s="2" t="s">
        <v>17</v>
      </c>
      <c r="J13" s="4" t="s">
        <v>22</v>
      </c>
      <c r="K13" s="11">
        <f>K14+K15+K16+K17</f>
        <v>92947.5</v>
      </c>
      <c r="L13" s="11">
        <f>L14+L15+L16+L17</f>
        <v>95515.1</v>
      </c>
      <c r="M13" s="9">
        <f t="shared" si="0"/>
        <v>102.76241964549881</v>
      </c>
    </row>
    <row r="14" spans="1:13" ht="150" x14ac:dyDescent="0.25">
      <c r="A14" s="2">
        <v>6</v>
      </c>
      <c r="B14" s="3" t="s">
        <v>24</v>
      </c>
      <c r="C14" s="2">
        <v>1</v>
      </c>
      <c r="D14" s="3" t="s">
        <v>15</v>
      </c>
      <c r="E14" s="3" t="s">
        <v>21</v>
      </c>
      <c r="F14" s="3" t="s">
        <v>19</v>
      </c>
      <c r="G14" s="3" t="s">
        <v>15</v>
      </c>
      <c r="H14" s="3" t="s">
        <v>14</v>
      </c>
      <c r="I14" s="2">
        <v>110</v>
      </c>
      <c r="J14" s="4" t="s">
        <v>81</v>
      </c>
      <c r="K14" s="10">
        <v>92616.4</v>
      </c>
      <c r="L14" s="10">
        <v>94462.1</v>
      </c>
      <c r="M14" s="9">
        <f t="shared" si="0"/>
        <v>101.99284360005356</v>
      </c>
    </row>
    <row r="15" spans="1:13" ht="195" customHeight="1" x14ac:dyDescent="0.25">
      <c r="A15" s="2">
        <v>7</v>
      </c>
      <c r="B15" s="3">
        <v>182</v>
      </c>
      <c r="C15" s="3" t="s">
        <v>8</v>
      </c>
      <c r="D15" s="3" t="s">
        <v>15</v>
      </c>
      <c r="E15" s="3" t="s">
        <v>21</v>
      </c>
      <c r="F15" s="3" t="s">
        <v>23</v>
      </c>
      <c r="G15" s="3" t="s">
        <v>15</v>
      </c>
      <c r="H15" s="3" t="s">
        <v>14</v>
      </c>
      <c r="I15" s="3" t="s">
        <v>17</v>
      </c>
      <c r="J15" s="4" t="s">
        <v>82</v>
      </c>
      <c r="K15" s="8">
        <v>100.3</v>
      </c>
      <c r="L15" s="8">
        <v>155.6</v>
      </c>
      <c r="M15" s="9">
        <f t="shared" si="0"/>
        <v>155.1345962113659</v>
      </c>
    </row>
    <row r="16" spans="1:13" ht="63" customHeight="1" x14ac:dyDescent="0.25">
      <c r="A16" s="2">
        <v>8</v>
      </c>
      <c r="B16" s="3">
        <v>182</v>
      </c>
      <c r="C16" s="2" t="s">
        <v>8</v>
      </c>
      <c r="D16" s="2" t="s">
        <v>15</v>
      </c>
      <c r="E16" s="2" t="s">
        <v>21</v>
      </c>
      <c r="F16" s="3" t="s">
        <v>35</v>
      </c>
      <c r="G16" s="2" t="s">
        <v>15</v>
      </c>
      <c r="H16" s="3" t="s">
        <v>14</v>
      </c>
      <c r="I16" s="2" t="s">
        <v>17</v>
      </c>
      <c r="J16" s="4" t="s">
        <v>83</v>
      </c>
      <c r="K16" s="8">
        <v>220.5</v>
      </c>
      <c r="L16" s="8">
        <v>888.2</v>
      </c>
      <c r="M16" s="9">
        <f t="shared" si="0"/>
        <v>402.81179138322</v>
      </c>
    </row>
    <row r="17" spans="1:13" ht="187.5" x14ac:dyDescent="0.25">
      <c r="A17" s="2">
        <v>9</v>
      </c>
      <c r="B17" s="3" t="s">
        <v>24</v>
      </c>
      <c r="C17" s="2" t="s">
        <v>8</v>
      </c>
      <c r="D17" s="2" t="s">
        <v>15</v>
      </c>
      <c r="E17" s="2" t="s">
        <v>21</v>
      </c>
      <c r="F17" s="3" t="s">
        <v>53</v>
      </c>
      <c r="G17" s="2" t="s">
        <v>15</v>
      </c>
      <c r="H17" s="3" t="s">
        <v>14</v>
      </c>
      <c r="I17" s="2" t="s">
        <v>17</v>
      </c>
      <c r="J17" s="18" t="s">
        <v>80</v>
      </c>
      <c r="K17" s="8">
        <v>10.3</v>
      </c>
      <c r="L17" s="8">
        <v>9.1999999999999993</v>
      </c>
      <c r="M17" s="9">
        <f t="shared" si="0"/>
        <v>89.320388349514545</v>
      </c>
    </row>
    <row r="18" spans="1:13" ht="75" x14ac:dyDescent="0.25">
      <c r="A18" s="2">
        <v>10</v>
      </c>
      <c r="B18" s="3" t="s">
        <v>57</v>
      </c>
      <c r="C18" s="2">
        <v>1</v>
      </c>
      <c r="D18" s="3" t="s">
        <v>27</v>
      </c>
      <c r="E18" s="3" t="s">
        <v>13</v>
      </c>
      <c r="F18" s="3" t="s">
        <v>12</v>
      </c>
      <c r="G18" s="3" t="s">
        <v>13</v>
      </c>
      <c r="H18" s="3" t="s">
        <v>14</v>
      </c>
      <c r="I18" s="2">
        <v>0</v>
      </c>
      <c r="J18" s="4" t="s">
        <v>84</v>
      </c>
      <c r="K18" s="11">
        <f>K19+K20+K21+K22</f>
        <v>177.2</v>
      </c>
      <c r="L18" s="11">
        <f>L19+L20+L21+L22</f>
        <v>204.5</v>
      </c>
      <c r="M18" s="9">
        <f t="shared" si="0"/>
        <v>115.40632054176072</v>
      </c>
    </row>
    <row r="19" spans="1:13" ht="243.75" x14ac:dyDescent="0.25">
      <c r="A19" s="2">
        <v>11</v>
      </c>
      <c r="B19" s="3" t="s">
        <v>57</v>
      </c>
      <c r="C19" s="2">
        <v>1</v>
      </c>
      <c r="D19" s="3" t="s">
        <v>27</v>
      </c>
      <c r="E19" s="3" t="s">
        <v>21</v>
      </c>
      <c r="F19" s="3" t="s">
        <v>86</v>
      </c>
      <c r="G19" s="3" t="s">
        <v>15</v>
      </c>
      <c r="H19" s="3" t="s">
        <v>14</v>
      </c>
      <c r="I19" s="2">
        <v>110</v>
      </c>
      <c r="J19" s="19" t="s">
        <v>85</v>
      </c>
      <c r="K19" s="7">
        <v>80.099999999999994</v>
      </c>
      <c r="L19" s="7">
        <v>102.5</v>
      </c>
      <c r="M19" s="9">
        <f t="shared" si="0"/>
        <v>127.96504369538077</v>
      </c>
    </row>
    <row r="20" spans="1:13" ht="281.25" x14ac:dyDescent="0.25">
      <c r="A20" s="2">
        <v>12</v>
      </c>
      <c r="B20" s="3" t="s">
        <v>57</v>
      </c>
      <c r="C20" s="2">
        <v>1</v>
      </c>
      <c r="D20" s="3" t="s">
        <v>27</v>
      </c>
      <c r="E20" s="3" t="s">
        <v>21</v>
      </c>
      <c r="F20" s="3" t="s">
        <v>87</v>
      </c>
      <c r="G20" s="3" t="s">
        <v>15</v>
      </c>
      <c r="H20" s="3" t="s">
        <v>14</v>
      </c>
      <c r="I20" s="2">
        <v>110</v>
      </c>
      <c r="J20" s="20" t="s">
        <v>90</v>
      </c>
      <c r="K20" s="7">
        <v>0.4</v>
      </c>
      <c r="L20" s="7">
        <v>0.6</v>
      </c>
      <c r="M20" s="9">
        <f t="shared" si="0"/>
        <v>149.99999999999997</v>
      </c>
    </row>
    <row r="21" spans="1:13" ht="243.75" x14ac:dyDescent="0.25">
      <c r="A21" s="2">
        <v>13</v>
      </c>
      <c r="B21" s="3" t="s">
        <v>57</v>
      </c>
      <c r="C21" s="2">
        <v>1</v>
      </c>
      <c r="D21" s="3" t="s">
        <v>27</v>
      </c>
      <c r="E21" s="3" t="s">
        <v>21</v>
      </c>
      <c r="F21" s="3" t="s">
        <v>88</v>
      </c>
      <c r="G21" s="3" t="s">
        <v>15</v>
      </c>
      <c r="H21" s="3" t="s">
        <v>14</v>
      </c>
      <c r="I21" s="2">
        <v>110</v>
      </c>
      <c r="J21" s="21" t="s">
        <v>91</v>
      </c>
      <c r="K21" s="7">
        <v>106.7</v>
      </c>
      <c r="L21" s="7">
        <v>113.2</v>
      </c>
      <c r="M21" s="9">
        <f t="shared" si="0"/>
        <v>106.09184629803185</v>
      </c>
    </row>
    <row r="22" spans="1:13" ht="243.75" x14ac:dyDescent="0.25">
      <c r="A22" s="2">
        <v>14</v>
      </c>
      <c r="B22" s="3" t="s">
        <v>57</v>
      </c>
      <c r="C22" s="2">
        <v>1</v>
      </c>
      <c r="D22" s="3" t="s">
        <v>27</v>
      </c>
      <c r="E22" s="3" t="s">
        <v>21</v>
      </c>
      <c r="F22" s="3" t="s">
        <v>89</v>
      </c>
      <c r="G22" s="3" t="s">
        <v>15</v>
      </c>
      <c r="H22" s="3" t="s">
        <v>14</v>
      </c>
      <c r="I22" s="2">
        <v>110</v>
      </c>
      <c r="J22" s="19" t="s">
        <v>92</v>
      </c>
      <c r="K22" s="7">
        <v>-10</v>
      </c>
      <c r="L22" s="7">
        <v>-11.8</v>
      </c>
      <c r="M22" s="9">
        <f t="shared" si="0"/>
        <v>118.00000000000001</v>
      </c>
    </row>
    <row r="23" spans="1:13" ht="44.25" customHeight="1" x14ac:dyDescent="0.25">
      <c r="A23" s="2">
        <v>15</v>
      </c>
      <c r="B23" s="3" t="s">
        <v>24</v>
      </c>
      <c r="C23" s="2" t="s">
        <v>8</v>
      </c>
      <c r="D23" s="2" t="s">
        <v>25</v>
      </c>
      <c r="E23" s="2" t="s">
        <v>13</v>
      </c>
      <c r="F23" s="2" t="s">
        <v>12</v>
      </c>
      <c r="G23" s="2" t="s">
        <v>13</v>
      </c>
      <c r="H23" s="2" t="s">
        <v>14</v>
      </c>
      <c r="I23" s="2" t="s">
        <v>12</v>
      </c>
      <c r="J23" s="4" t="s">
        <v>26</v>
      </c>
      <c r="K23" s="11">
        <f>K27+K29+K31+K24</f>
        <v>31102.400000000001</v>
      </c>
      <c r="L23" s="11">
        <f>L27+L29+L31+L24</f>
        <v>32870.300000000003</v>
      </c>
      <c r="M23" s="9">
        <f t="shared" si="0"/>
        <v>105.68412726992129</v>
      </c>
    </row>
    <row r="24" spans="1:13" ht="60.75" customHeight="1" x14ac:dyDescent="0.25">
      <c r="A24" s="2">
        <v>16</v>
      </c>
      <c r="B24" s="3" t="s">
        <v>24</v>
      </c>
      <c r="C24" s="2" t="s">
        <v>8</v>
      </c>
      <c r="D24" s="2" t="s">
        <v>25</v>
      </c>
      <c r="E24" s="3" t="s">
        <v>15</v>
      </c>
      <c r="F24" s="2" t="s">
        <v>12</v>
      </c>
      <c r="G24" s="2" t="s">
        <v>13</v>
      </c>
      <c r="H24" s="2" t="s">
        <v>14</v>
      </c>
      <c r="I24" s="2">
        <v>110</v>
      </c>
      <c r="J24" s="4" t="s">
        <v>75</v>
      </c>
      <c r="K24" s="9">
        <f>K25+K26</f>
        <v>24240</v>
      </c>
      <c r="L24" s="9">
        <f>L25+L26</f>
        <v>25163.800000000003</v>
      </c>
      <c r="M24" s="9">
        <f t="shared" si="0"/>
        <v>103.81105610561056</v>
      </c>
    </row>
    <row r="25" spans="1:13" ht="79.5" customHeight="1" x14ac:dyDescent="0.25">
      <c r="A25" s="2">
        <v>17</v>
      </c>
      <c r="B25" s="3" t="s">
        <v>24</v>
      </c>
      <c r="C25" s="3" t="s">
        <v>8</v>
      </c>
      <c r="D25" s="3" t="s">
        <v>25</v>
      </c>
      <c r="E25" s="3" t="s">
        <v>15</v>
      </c>
      <c r="F25" s="3" t="s">
        <v>19</v>
      </c>
      <c r="G25" s="3" t="s">
        <v>15</v>
      </c>
      <c r="H25" s="3" t="s">
        <v>14</v>
      </c>
      <c r="I25" s="3">
        <v>110</v>
      </c>
      <c r="J25" s="17" t="s">
        <v>76</v>
      </c>
      <c r="K25" s="9">
        <v>18450</v>
      </c>
      <c r="L25" s="9">
        <v>19257.7</v>
      </c>
      <c r="M25" s="9">
        <f t="shared" si="0"/>
        <v>104.37777777777779</v>
      </c>
    </row>
    <row r="26" spans="1:13" ht="95.25" customHeight="1" x14ac:dyDescent="0.25">
      <c r="A26" s="2">
        <v>18</v>
      </c>
      <c r="B26" s="3" t="s">
        <v>24</v>
      </c>
      <c r="C26" s="3" t="s">
        <v>8</v>
      </c>
      <c r="D26" s="3" t="s">
        <v>25</v>
      </c>
      <c r="E26" s="3" t="s">
        <v>15</v>
      </c>
      <c r="F26" s="3" t="s">
        <v>23</v>
      </c>
      <c r="G26" s="3" t="s">
        <v>15</v>
      </c>
      <c r="H26" s="3" t="s">
        <v>14</v>
      </c>
      <c r="I26" s="3" t="s">
        <v>17</v>
      </c>
      <c r="J26" s="16" t="s">
        <v>77</v>
      </c>
      <c r="K26" s="9">
        <v>5790</v>
      </c>
      <c r="L26" s="9">
        <v>5906.1</v>
      </c>
      <c r="M26" s="9">
        <f t="shared" si="0"/>
        <v>102.00518134715027</v>
      </c>
    </row>
    <row r="27" spans="1:13" ht="40.5" customHeight="1" x14ac:dyDescent="0.25">
      <c r="A27" s="2">
        <v>19</v>
      </c>
      <c r="B27" s="3" t="s">
        <v>24</v>
      </c>
      <c r="C27" s="3" t="s">
        <v>8</v>
      </c>
      <c r="D27" s="3" t="s">
        <v>25</v>
      </c>
      <c r="E27" s="3" t="s">
        <v>21</v>
      </c>
      <c r="F27" s="3" t="s">
        <v>12</v>
      </c>
      <c r="G27" s="3" t="s">
        <v>21</v>
      </c>
      <c r="H27" s="3" t="s">
        <v>14</v>
      </c>
      <c r="I27" s="3" t="s">
        <v>17</v>
      </c>
      <c r="J27" s="4" t="s">
        <v>59</v>
      </c>
      <c r="K27" s="9">
        <v>297.39999999999998</v>
      </c>
      <c r="L27" s="10">
        <v>305.8</v>
      </c>
      <c r="M27" s="9">
        <f t="shared" si="0"/>
        <v>102.82447881640888</v>
      </c>
    </row>
    <row r="28" spans="1:13" ht="38.25" customHeight="1" x14ac:dyDescent="0.25">
      <c r="A28" s="2">
        <v>20</v>
      </c>
      <c r="B28" s="3" t="s">
        <v>24</v>
      </c>
      <c r="C28" s="3" t="s">
        <v>8</v>
      </c>
      <c r="D28" s="3" t="s">
        <v>25</v>
      </c>
      <c r="E28" s="3" t="s">
        <v>21</v>
      </c>
      <c r="F28" s="3" t="s">
        <v>19</v>
      </c>
      <c r="G28" s="3" t="s">
        <v>21</v>
      </c>
      <c r="H28" s="3" t="s">
        <v>14</v>
      </c>
      <c r="I28" s="3" t="s">
        <v>17</v>
      </c>
      <c r="J28" s="4" t="s">
        <v>59</v>
      </c>
      <c r="K28" s="9">
        <v>297.39999999999998</v>
      </c>
      <c r="L28" s="10">
        <v>305.8</v>
      </c>
      <c r="M28" s="9">
        <f t="shared" si="0"/>
        <v>102.82447881640888</v>
      </c>
    </row>
    <row r="29" spans="1:13" ht="32.25" customHeight="1" x14ac:dyDescent="0.25">
      <c r="A29" s="2">
        <v>21</v>
      </c>
      <c r="B29" s="3" t="s">
        <v>24</v>
      </c>
      <c r="C29" s="2" t="s">
        <v>8</v>
      </c>
      <c r="D29" s="2" t="s">
        <v>25</v>
      </c>
      <c r="E29" s="2" t="s">
        <v>27</v>
      </c>
      <c r="F29" s="2" t="s">
        <v>12</v>
      </c>
      <c r="G29" s="2" t="s">
        <v>15</v>
      </c>
      <c r="H29" s="2" t="s">
        <v>14</v>
      </c>
      <c r="I29" s="2" t="s">
        <v>17</v>
      </c>
      <c r="J29" s="4" t="s">
        <v>28</v>
      </c>
      <c r="K29" s="9">
        <v>1915</v>
      </c>
      <c r="L29" s="10">
        <v>1913.4</v>
      </c>
      <c r="M29" s="9">
        <f t="shared" si="0"/>
        <v>99.91644908616189</v>
      </c>
    </row>
    <row r="30" spans="1:13" ht="23.25" customHeight="1" x14ac:dyDescent="0.25">
      <c r="A30" s="2">
        <v>22</v>
      </c>
      <c r="B30" s="3" t="s">
        <v>24</v>
      </c>
      <c r="C30" s="2" t="s">
        <v>8</v>
      </c>
      <c r="D30" s="2" t="s">
        <v>25</v>
      </c>
      <c r="E30" s="2" t="s">
        <v>27</v>
      </c>
      <c r="F30" s="3" t="s">
        <v>19</v>
      </c>
      <c r="G30" s="2" t="s">
        <v>15</v>
      </c>
      <c r="H30" s="2" t="s">
        <v>14</v>
      </c>
      <c r="I30" s="2" t="s">
        <v>17</v>
      </c>
      <c r="J30" s="4" t="s">
        <v>28</v>
      </c>
      <c r="K30" s="9">
        <v>1915</v>
      </c>
      <c r="L30" s="10">
        <v>1913.4</v>
      </c>
      <c r="M30" s="9">
        <f t="shared" si="0"/>
        <v>99.91644908616189</v>
      </c>
    </row>
    <row r="31" spans="1:13" ht="82.5" customHeight="1" thickBot="1" x14ac:dyDescent="0.3">
      <c r="A31" s="2">
        <v>23</v>
      </c>
      <c r="B31" s="3" t="s">
        <v>24</v>
      </c>
      <c r="C31" s="2">
        <v>1</v>
      </c>
      <c r="D31" s="2" t="s">
        <v>25</v>
      </c>
      <c r="E31" s="3" t="s">
        <v>78</v>
      </c>
      <c r="F31" s="3" t="s">
        <v>23</v>
      </c>
      <c r="G31" s="2">
        <v>2</v>
      </c>
      <c r="H31" s="2" t="s">
        <v>14</v>
      </c>
      <c r="I31" s="2" t="s">
        <v>17</v>
      </c>
      <c r="J31" s="14" t="s">
        <v>60</v>
      </c>
      <c r="K31" s="9">
        <v>4650</v>
      </c>
      <c r="L31" s="10">
        <v>5487.3</v>
      </c>
      <c r="M31" s="9">
        <f t="shared" si="0"/>
        <v>118.00645161290323</v>
      </c>
    </row>
    <row r="32" spans="1:13" ht="26.25" customHeight="1" x14ac:dyDescent="0.25">
      <c r="A32" s="2">
        <v>24</v>
      </c>
      <c r="B32" s="3" t="s">
        <v>12</v>
      </c>
      <c r="C32" s="2" t="s">
        <v>8</v>
      </c>
      <c r="D32" s="2" t="s">
        <v>29</v>
      </c>
      <c r="E32" s="2" t="s">
        <v>13</v>
      </c>
      <c r="F32" s="2" t="s">
        <v>12</v>
      </c>
      <c r="G32" s="2" t="s">
        <v>13</v>
      </c>
      <c r="H32" s="2" t="s">
        <v>14</v>
      </c>
      <c r="I32" s="2" t="s">
        <v>12</v>
      </c>
      <c r="J32" s="4" t="s">
        <v>30</v>
      </c>
      <c r="K32" s="11">
        <f>K33+K34</f>
        <v>3840</v>
      </c>
      <c r="L32" s="15">
        <f>L33+L34</f>
        <v>4028.4</v>
      </c>
      <c r="M32" s="9">
        <f t="shared" si="0"/>
        <v>104.90625</v>
      </c>
    </row>
    <row r="33" spans="1:14" ht="93.75" x14ac:dyDescent="0.25">
      <c r="A33" s="2">
        <v>25</v>
      </c>
      <c r="B33" s="3" t="s">
        <v>24</v>
      </c>
      <c r="C33" s="3" t="s">
        <v>8</v>
      </c>
      <c r="D33" s="3" t="s">
        <v>29</v>
      </c>
      <c r="E33" s="3" t="s">
        <v>27</v>
      </c>
      <c r="F33" s="3" t="s">
        <v>19</v>
      </c>
      <c r="G33" s="3" t="s">
        <v>15</v>
      </c>
      <c r="H33" s="3" t="s">
        <v>14</v>
      </c>
      <c r="I33" s="3" t="s">
        <v>17</v>
      </c>
      <c r="J33" s="4" t="s">
        <v>93</v>
      </c>
      <c r="K33" s="9">
        <v>3800</v>
      </c>
      <c r="L33" s="10">
        <v>3998.4</v>
      </c>
      <c r="M33" s="9">
        <f t="shared" si="0"/>
        <v>105.22105263157894</v>
      </c>
    </row>
    <row r="34" spans="1:14" ht="56.25" customHeight="1" x14ac:dyDescent="0.25">
      <c r="A34" s="2">
        <v>26</v>
      </c>
      <c r="B34" s="3" t="s">
        <v>46</v>
      </c>
      <c r="C34" s="2">
        <v>1</v>
      </c>
      <c r="D34" s="3" t="s">
        <v>29</v>
      </c>
      <c r="E34" s="3" t="s">
        <v>32</v>
      </c>
      <c r="F34" s="2">
        <v>150</v>
      </c>
      <c r="G34" s="3" t="s">
        <v>15</v>
      </c>
      <c r="H34" s="3" t="s">
        <v>14</v>
      </c>
      <c r="I34" s="2">
        <v>110</v>
      </c>
      <c r="J34" s="4" t="s">
        <v>61</v>
      </c>
      <c r="K34" s="9">
        <v>40</v>
      </c>
      <c r="L34" s="10">
        <v>30</v>
      </c>
      <c r="M34" s="9">
        <f t="shared" si="0"/>
        <v>75</v>
      </c>
    </row>
    <row r="35" spans="1:14" ht="78.75" customHeight="1" x14ac:dyDescent="0.25">
      <c r="A35" s="2">
        <v>27</v>
      </c>
      <c r="B35" s="3" t="s">
        <v>12</v>
      </c>
      <c r="C35" s="2" t="s">
        <v>8</v>
      </c>
      <c r="D35" s="2" t="s">
        <v>33</v>
      </c>
      <c r="E35" s="2" t="s">
        <v>13</v>
      </c>
      <c r="F35" s="2" t="s">
        <v>12</v>
      </c>
      <c r="G35" s="2" t="s">
        <v>13</v>
      </c>
      <c r="H35" s="2" t="s">
        <v>14</v>
      </c>
      <c r="I35" s="2" t="s">
        <v>12</v>
      </c>
      <c r="J35" s="4" t="s">
        <v>34</v>
      </c>
      <c r="K35" s="11">
        <f>K36+K40+K41+K45+K46+K44+K43</f>
        <v>5329.4000000000005</v>
      </c>
      <c r="L35" s="11">
        <f>L36+L40+L41+L45+L46+L44+L43</f>
        <v>5818.5999999999995</v>
      </c>
      <c r="M35" s="9">
        <f t="shared" si="0"/>
        <v>109.17926971141215</v>
      </c>
    </row>
    <row r="36" spans="1:14" ht="150" x14ac:dyDescent="0.25">
      <c r="A36" s="2">
        <v>28</v>
      </c>
      <c r="B36" s="3" t="s">
        <v>12</v>
      </c>
      <c r="C36" s="3" t="s">
        <v>8</v>
      </c>
      <c r="D36" s="3" t="s">
        <v>33</v>
      </c>
      <c r="E36" s="3" t="s">
        <v>25</v>
      </c>
      <c r="F36" s="3" t="s">
        <v>19</v>
      </c>
      <c r="G36" s="3" t="s">
        <v>13</v>
      </c>
      <c r="H36" s="3" t="s">
        <v>14</v>
      </c>
      <c r="I36" s="3" t="s">
        <v>36</v>
      </c>
      <c r="J36" s="4" t="s">
        <v>94</v>
      </c>
      <c r="K36" s="9">
        <f>K37+K38+K39</f>
        <v>1355</v>
      </c>
      <c r="L36" s="9">
        <f>L37+L38+L39</f>
        <v>1534.6</v>
      </c>
      <c r="M36" s="9">
        <f t="shared" si="0"/>
        <v>113.25461254612546</v>
      </c>
    </row>
    <row r="37" spans="1:14" ht="190.5" customHeight="1" x14ac:dyDescent="0.25">
      <c r="A37" s="2">
        <v>29</v>
      </c>
      <c r="B37" s="3" t="s">
        <v>71</v>
      </c>
      <c r="C37" s="3" t="s">
        <v>8</v>
      </c>
      <c r="D37" s="3" t="s">
        <v>33</v>
      </c>
      <c r="E37" s="3" t="s">
        <v>25</v>
      </c>
      <c r="F37" s="3" t="s">
        <v>70</v>
      </c>
      <c r="G37" s="3" t="s">
        <v>25</v>
      </c>
      <c r="H37" s="3" t="s">
        <v>14</v>
      </c>
      <c r="I37" s="3" t="s">
        <v>36</v>
      </c>
      <c r="J37" s="18" t="s">
        <v>95</v>
      </c>
      <c r="K37" s="9">
        <v>750</v>
      </c>
      <c r="L37" s="9">
        <v>868.3</v>
      </c>
      <c r="M37" s="9">
        <f t="shared" si="0"/>
        <v>115.77333333333333</v>
      </c>
      <c r="N37" s="9">
        <v>570</v>
      </c>
    </row>
    <row r="38" spans="1:14" ht="160.5" customHeight="1" x14ac:dyDescent="0.25">
      <c r="A38" s="2">
        <v>30</v>
      </c>
      <c r="B38" s="3" t="s">
        <v>98</v>
      </c>
      <c r="C38" s="3" t="s">
        <v>8</v>
      </c>
      <c r="D38" s="3" t="s">
        <v>33</v>
      </c>
      <c r="E38" s="3" t="s">
        <v>25</v>
      </c>
      <c r="F38" s="3" t="s">
        <v>70</v>
      </c>
      <c r="G38" s="3" t="s">
        <v>97</v>
      </c>
      <c r="H38" s="3" t="s">
        <v>14</v>
      </c>
      <c r="I38" s="3" t="s">
        <v>36</v>
      </c>
      <c r="J38" s="18" t="s">
        <v>96</v>
      </c>
      <c r="K38" s="9">
        <v>375</v>
      </c>
      <c r="L38" s="9">
        <v>427</v>
      </c>
      <c r="M38" s="9">
        <f t="shared" si="0"/>
        <v>113.86666666666667</v>
      </c>
      <c r="N38" s="9">
        <v>360</v>
      </c>
    </row>
    <row r="39" spans="1:14" ht="157.5" customHeight="1" x14ac:dyDescent="0.25">
      <c r="A39" s="2">
        <v>31</v>
      </c>
      <c r="B39" s="3" t="s">
        <v>99</v>
      </c>
      <c r="C39" s="3" t="s">
        <v>8</v>
      </c>
      <c r="D39" s="3" t="s">
        <v>33</v>
      </c>
      <c r="E39" s="3" t="s">
        <v>25</v>
      </c>
      <c r="F39" s="3" t="s">
        <v>70</v>
      </c>
      <c r="G39" s="3" t="s">
        <v>97</v>
      </c>
      <c r="H39" s="3" t="s">
        <v>14</v>
      </c>
      <c r="I39" s="3" t="s">
        <v>36</v>
      </c>
      <c r="J39" s="18" t="s">
        <v>96</v>
      </c>
      <c r="K39" s="9">
        <v>230</v>
      </c>
      <c r="L39" s="9">
        <v>239.3</v>
      </c>
      <c r="M39" s="9">
        <f t="shared" si="0"/>
        <v>104.04347826086958</v>
      </c>
      <c r="N39" s="9">
        <v>127</v>
      </c>
    </row>
    <row r="40" spans="1:14" ht="168.75" x14ac:dyDescent="0.25">
      <c r="A40" s="2">
        <v>32</v>
      </c>
      <c r="B40" s="3" t="s">
        <v>71</v>
      </c>
      <c r="C40" s="3" t="s">
        <v>8</v>
      </c>
      <c r="D40" s="3" t="s">
        <v>33</v>
      </c>
      <c r="E40" s="3" t="s">
        <v>25</v>
      </c>
      <c r="F40" s="3" t="s">
        <v>79</v>
      </c>
      <c r="G40" s="3" t="s">
        <v>25</v>
      </c>
      <c r="H40" s="3" t="s">
        <v>14</v>
      </c>
      <c r="I40" s="3" t="s">
        <v>36</v>
      </c>
      <c r="J40" s="4" t="s">
        <v>102</v>
      </c>
      <c r="K40" s="9">
        <v>3196.2</v>
      </c>
      <c r="L40" s="9">
        <v>3376.3</v>
      </c>
      <c r="M40" s="9">
        <f t="shared" si="0"/>
        <v>105.63481634440899</v>
      </c>
      <c r="N40" s="13"/>
    </row>
    <row r="41" spans="1:14" ht="156" customHeight="1" x14ac:dyDescent="0.25">
      <c r="A41" s="2">
        <v>33</v>
      </c>
      <c r="B41" s="3" t="s">
        <v>71</v>
      </c>
      <c r="C41" s="2" t="s">
        <v>8</v>
      </c>
      <c r="D41" s="2" t="s">
        <v>33</v>
      </c>
      <c r="E41" s="2" t="s">
        <v>25</v>
      </c>
      <c r="F41" s="2" t="s">
        <v>35</v>
      </c>
      <c r="G41" s="2" t="s">
        <v>13</v>
      </c>
      <c r="H41" s="2" t="s">
        <v>14</v>
      </c>
      <c r="I41" s="2" t="s">
        <v>36</v>
      </c>
      <c r="J41" s="18" t="s">
        <v>101</v>
      </c>
      <c r="K41" s="9">
        <v>746.1</v>
      </c>
      <c r="L41" s="9">
        <v>876</v>
      </c>
      <c r="M41" s="9">
        <f t="shared" si="0"/>
        <v>117.41053478086047</v>
      </c>
    </row>
    <row r="42" spans="1:14" ht="150" x14ac:dyDescent="0.25">
      <c r="A42" s="2">
        <v>34</v>
      </c>
      <c r="B42" s="3" t="s">
        <v>71</v>
      </c>
      <c r="C42" s="3" t="s">
        <v>8</v>
      </c>
      <c r="D42" s="3" t="s">
        <v>33</v>
      </c>
      <c r="E42" s="3" t="s">
        <v>25</v>
      </c>
      <c r="F42" s="3" t="s">
        <v>37</v>
      </c>
      <c r="G42" s="3" t="s">
        <v>25</v>
      </c>
      <c r="H42" s="3" t="s">
        <v>14</v>
      </c>
      <c r="I42" s="3" t="s">
        <v>36</v>
      </c>
      <c r="J42" s="4" t="s">
        <v>100</v>
      </c>
      <c r="K42" s="9">
        <v>746.1</v>
      </c>
      <c r="L42" s="9">
        <v>876</v>
      </c>
      <c r="M42" s="9">
        <f t="shared" si="0"/>
        <v>117.41053478086047</v>
      </c>
    </row>
    <row r="43" spans="1:14" ht="99" customHeight="1" x14ac:dyDescent="0.25">
      <c r="A43" s="2">
        <v>35</v>
      </c>
      <c r="B43" s="3" t="s">
        <v>12</v>
      </c>
      <c r="C43" s="3" t="s">
        <v>8</v>
      </c>
      <c r="D43" s="3" t="s">
        <v>33</v>
      </c>
      <c r="E43" s="3" t="s">
        <v>25</v>
      </c>
      <c r="F43" s="3" t="s">
        <v>135</v>
      </c>
      <c r="G43" s="3" t="s">
        <v>25</v>
      </c>
      <c r="H43" s="3" t="s">
        <v>14</v>
      </c>
      <c r="I43" s="3" t="s">
        <v>36</v>
      </c>
      <c r="J43" s="4" t="s">
        <v>143</v>
      </c>
      <c r="K43" s="9">
        <v>12.1</v>
      </c>
      <c r="L43" s="9">
        <v>12.2</v>
      </c>
      <c r="M43" s="9">
        <f t="shared" si="0"/>
        <v>100.82644628099173</v>
      </c>
    </row>
    <row r="44" spans="1:14" ht="131.25" x14ac:dyDescent="0.3">
      <c r="A44" s="2">
        <v>36</v>
      </c>
      <c r="B44" s="3" t="s">
        <v>71</v>
      </c>
      <c r="C44" s="3" t="s">
        <v>8</v>
      </c>
      <c r="D44" s="3" t="s">
        <v>33</v>
      </c>
      <c r="E44" s="3" t="s">
        <v>25</v>
      </c>
      <c r="F44" s="3" t="s">
        <v>152</v>
      </c>
      <c r="G44" s="3" t="s">
        <v>25</v>
      </c>
      <c r="H44" s="3" t="s">
        <v>14</v>
      </c>
      <c r="I44" s="3" t="s">
        <v>36</v>
      </c>
      <c r="J44" s="24" t="s">
        <v>153</v>
      </c>
      <c r="K44" s="9"/>
      <c r="L44" s="9"/>
      <c r="M44" s="9"/>
    </row>
    <row r="45" spans="1:14" ht="112.5" x14ac:dyDescent="0.25">
      <c r="A45" s="2">
        <v>37</v>
      </c>
      <c r="B45" s="3" t="s">
        <v>31</v>
      </c>
      <c r="C45" s="3" t="s">
        <v>8</v>
      </c>
      <c r="D45" s="3" t="s">
        <v>33</v>
      </c>
      <c r="E45" s="3" t="s">
        <v>32</v>
      </c>
      <c r="F45" s="3" t="s">
        <v>62</v>
      </c>
      <c r="G45" s="3" t="s">
        <v>25</v>
      </c>
      <c r="H45" s="3" t="s">
        <v>14</v>
      </c>
      <c r="I45" s="3" t="s">
        <v>36</v>
      </c>
      <c r="J45" s="29" t="s">
        <v>63</v>
      </c>
      <c r="K45" s="9"/>
      <c r="L45" s="9"/>
      <c r="M45" s="9"/>
    </row>
    <row r="46" spans="1:14" ht="159" customHeight="1" x14ac:dyDescent="0.25">
      <c r="A46" s="2">
        <v>38</v>
      </c>
      <c r="B46" s="3" t="s">
        <v>71</v>
      </c>
      <c r="C46" s="3" t="s">
        <v>8</v>
      </c>
      <c r="D46" s="3" t="s">
        <v>33</v>
      </c>
      <c r="E46" s="3" t="s">
        <v>141</v>
      </c>
      <c r="F46" s="3" t="s">
        <v>142</v>
      </c>
      <c r="G46" s="3" t="s">
        <v>25</v>
      </c>
      <c r="H46" s="3" t="s">
        <v>14</v>
      </c>
      <c r="I46" s="3" t="s">
        <v>36</v>
      </c>
      <c r="J46" s="30" t="s">
        <v>144</v>
      </c>
      <c r="K46" s="9">
        <v>20</v>
      </c>
      <c r="L46" s="9">
        <v>19.5</v>
      </c>
      <c r="M46" s="9">
        <f t="shared" si="0"/>
        <v>97.5</v>
      </c>
    </row>
    <row r="47" spans="1:14" ht="45" customHeight="1" x14ac:dyDescent="0.25">
      <c r="A47" s="2">
        <v>39</v>
      </c>
      <c r="B47" s="3" t="s">
        <v>12</v>
      </c>
      <c r="C47" s="2" t="s">
        <v>8</v>
      </c>
      <c r="D47" s="2" t="s">
        <v>38</v>
      </c>
      <c r="E47" s="2" t="s">
        <v>13</v>
      </c>
      <c r="F47" s="2" t="s">
        <v>12</v>
      </c>
      <c r="G47" s="2" t="s">
        <v>13</v>
      </c>
      <c r="H47" s="2" t="s">
        <v>14</v>
      </c>
      <c r="I47" s="2" t="s">
        <v>12</v>
      </c>
      <c r="J47" s="4" t="s">
        <v>39</v>
      </c>
      <c r="K47" s="11">
        <v>500</v>
      </c>
      <c r="L47" s="15">
        <f>SUM(L48:L50)</f>
        <v>523.9</v>
      </c>
      <c r="M47" s="9">
        <f t="shared" si="0"/>
        <v>104.78</v>
      </c>
    </row>
    <row r="48" spans="1:14" ht="57.75" customHeight="1" x14ac:dyDescent="0.25">
      <c r="A48" s="2">
        <v>40</v>
      </c>
      <c r="B48" s="3" t="s">
        <v>116</v>
      </c>
      <c r="C48" s="2" t="s">
        <v>8</v>
      </c>
      <c r="D48" s="2" t="s">
        <v>38</v>
      </c>
      <c r="E48" s="2" t="s">
        <v>15</v>
      </c>
      <c r="F48" s="3" t="s">
        <v>19</v>
      </c>
      <c r="G48" s="2" t="s">
        <v>15</v>
      </c>
      <c r="H48" s="2" t="s">
        <v>14</v>
      </c>
      <c r="I48" s="2" t="s">
        <v>36</v>
      </c>
      <c r="J48" s="4" t="s">
        <v>55</v>
      </c>
      <c r="K48" s="9">
        <v>300</v>
      </c>
      <c r="L48" s="10">
        <v>346.4</v>
      </c>
      <c r="M48" s="9">
        <f t="shared" si="0"/>
        <v>115.46666666666665</v>
      </c>
    </row>
    <row r="49" spans="1:15" ht="42" customHeight="1" x14ac:dyDescent="0.25">
      <c r="A49" s="2">
        <v>41</v>
      </c>
      <c r="B49" s="3" t="s">
        <v>116</v>
      </c>
      <c r="C49" s="2">
        <v>1</v>
      </c>
      <c r="D49" s="2">
        <v>12</v>
      </c>
      <c r="E49" s="3" t="s">
        <v>15</v>
      </c>
      <c r="F49" s="3" t="s">
        <v>35</v>
      </c>
      <c r="G49" s="3" t="s">
        <v>15</v>
      </c>
      <c r="H49" s="3" t="s">
        <v>14</v>
      </c>
      <c r="I49" s="2">
        <v>120</v>
      </c>
      <c r="J49" s="4" t="s">
        <v>54</v>
      </c>
      <c r="K49" s="9">
        <v>100</v>
      </c>
      <c r="L49" s="10">
        <v>108</v>
      </c>
      <c r="M49" s="9">
        <f t="shared" si="0"/>
        <v>108</v>
      </c>
    </row>
    <row r="50" spans="1:15" ht="39" customHeight="1" x14ac:dyDescent="0.25">
      <c r="A50" s="2">
        <v>42</v>
      </c>
      <c r="B50" s="3" t="s">
        <v>116</v>
      </c>
      <c r="C50" s="2">
        <v>1</v>
      </c>
      <c r="D50" s="2">
        <v>12</v>
      </c>
      <c r="E50" s="3" t="s">
        <v>15</v>
      </c>
      <c r="F50" s="3" t="s">
        <v>104</v>
      </c>
      <c r="G50" s="3" t="s">
        <v>15</v>
      </c>
      <c r="H50" s="3" t="s">
        <v>14</v>
      </c>
      <c r="I50" s="2">
        <v>121</v>
      </c>
      <c r="J50" s="4" t="s">
        <v>103</v>
      </c>
      <c r="K50" s="9">
        <v>100</v>
      </c>
      <c r="L50" s="10">
        <v>69.5</v>
      </c>
      <c r="M50" s="9">
        <f t="shared" si="0"/>
        <v>69.5</v>
      </c>
    </row>
    <row r="51" spans="1:15" ht="57" customHeight="1" x14ac:dyDescent="0.25">
      <c r="A51" s="2">
        <v>43</v>
      </c>
      <c r="B51" s="3" t="s">
        <v>12</v>
      </c>
      <c r="C51" s="2" t="s">
        <v>8</v>
      </c>
      <c r="D51" s="2">
        <v>13</v>
      </c>
      <c r="E51" s="2" t="s">
        <v>13</v>
      </c>
      <c r="F51" s="2" t="s">
        <v>12</v>
      </c>
      <c r="G51" s="2" t="s">
        <v>13</v>
      </c>
      <c r="H51" s="2" t="s">
        <v>14</v>
      </c>
      <c r="I51" s="2" t="s">
        <v>12</v>
      </c>
      <c r="J51" s="4" t="s">
        <v>123</v>
      </c>
      <c r="K51" s="11">
        <f>K52+K53</f>
        <v>435</v>
      </c>
      <c r="L51" s="15">
        <f>SUM(L52:L53)</f>
        <v>564.29999999999995</v>
      </c>
      <c r="M51" s="9">
        <f t="shared" si="0"/>
        <v>129.72413793103448</v>
      </c>
    </row>
    <row r="52" spans="1:15" ht="57.75" customHeight="1" x14ac:dyDescent="0.25">
      <c r="A52" s="2">
        <v>44</v>
      </c>
      <c r="B52" s="3" t="s">
        <v>12</v>
      </c>
      <c r="C52" s="2" t="s">
        <v>8</v>
      </c>
      <c r="D52" s="2">
        <v>13</v>
      </c>
      <c r="E52" s="3" t="s">
        <v>21</v>
      </c>
      <c r="F52" s="3" t="s">
        <v>157</v>
      </c>
      <c r="G52" s="3" t="s">
        <v>25</v>
      </c>
      <c r="H52" s="2" t="s">
        <v>14</v>
      </c>
      <c r="I52" s="2">
        <v>130</v>
      </c>
      <c r="J52" s="4" t="s">
        <v>124</v>
      </c>
      <c r="K52" s="9">
        <v>215</v>
      </c>
      <c r="L52" s="10">
        <v>347.9</v>
      </c>
      <c r="M52" s="9">
        <f t="shared" si="0"/>
        <v>161.81395348837208</v>
      </c>
    </row>
    <row r="53" spans="1:15" ht="44.25" customHeight="1" x14ac:dyDescent="0.25">
      <c r="A53" s="2">
        <v>45</v>
      </c>
      <c r="B53" s="3" t="s">
        <v>12</v>
      </c>
      <c r="C53" s="2">
        <v>1</v>
      </c>
      <c r="D53" s="2">
        <v>13</v>
      </c>
      <c r="E53" s="3" t="s">
        <v>21</v>
      </c>
      <c r="F53" s="3" t="s">
        <v>118</v>
      </c>
      <c r="G53" s="3" t="s">
        <v>25</v>
      </c>
      <c r="H53" s="3" t="s">
        <v>14</v>
      </c>
      <c r="I53" s="2">
        <v>130</v>
      </c>
      <c r="J53" s="4" t="s">
        <v>125</v>
      </c>
      <c r="K53" s="9">
        <v>220</v>
      </c>
      <c r="L53" s="10">
        <v>216.4</v>
      </c>
      <c r="M53" s="9">
        <f t="shared" si="0"/>
        <v>98.36363636363636</v>
      </c>
    </row>
    <row r="54" spans="1:15" ht="55.5" customHeight="1" x14ac:dyDescent="0.25">
      <c r="A54" s="2">
        <v>46</v>
      </c>
      <c r="B54" s="3" t="s">
        <v>12</v>
      </c>
      <c r="C54" s="2">
        <v>1</v>
      </c>
      <c r="D54" s="2">
        <v>14</v>
      </c>
      <c r="E54" s="3" t="s">
        <v>13</v>
      </c>
      <c r="F54" s="3" t="s">
        <v>12</v>
      </c>
      <c r="G54" s="3" t="s">
        <v>13</v>
      </c>
      <c r="H54" s="3" t="s">
        <v>14</v>
      </c>
      <c r="I54" s="3" t="s">
        <v>12</v>
      </c>
      <c r="J54" s="4" t="s">
        <v>51</v>
      </c>
      <c r="K54" s="11">
        <f>K55+K60+K59+K61+K62</f>
        <v>2758.7999999999997</v>
      </c>
      <c r="L54" s="11">
        <f>L55+L60+L59+L61+L62</f>
        <v>2790</v>
      </c>
      <c r="M54" s="9">
        <f t="shared" si="0"/>
        <v>101.13092648977818</v>
      </c>
      <c r="N54" s="12" t="e">
        <f>N55+#REF!+#REF!</f>
        <v>#REF!</v>
      </c>
      <c r="O54" s="13"/>
    </row>
    <row r="55" spans="1:15" ht="62.25" customHeight="1" x14ac:dyDescent="0.25">
      <c r="A55" s="2">
        <v>47</v>
      </c>
      <c r="B55" s="3" t="s">
        <v>12</v>
      </c>
      <c r="C55" s="2">
        <v>1</v>
      </c>
      <c r="D55" s="2">
        <v>14</v>
      </c>
      <c r="E55" s="3" t="s">
        <v>56</v>
      </c>
      <c r="F55" s="3" t="s">
        <v>19</v>
      </c>
      <c r="G55" s="3" t="s">
        <v>13</v>
      </c>
      <c r="H55" s="3" t="s">
        <v>14</v>
      </c>
      <c r="I55" s="3" t="s">
        <v>67</v>
      </c>
      <c r="J55" s="4" t="s">
        <v>108</v>
      </c>
      <c r="K55" s="9">
        <f>K56+K57+K58</f>
        <v>740</v>
      </c>
      <c r="L55" s="9">
        <f>L56+L57+L58</f>
        <v>749</v>
      </c>
      <c r="M55" s="9">
        <f t="shared" si="0"/>
        <v>101.21621621621621</v>
      </c>
    </row>
    <row r="56" spans="1:15" ht="117" customHeight="1" x14ac:dyDescent="0.25">
      <c r="A56" s="2">
        <v>48</v>
      </c>
      <c r="B56" s="3" t="s">
        <v>71</v>
      </c>
      <c r="C56" s="2">
        <v>1</v>
      </c>
      <c r="D56" s="2">
        <v>14</v>
      </c>
      <c r="E56" s="3" t="s">
        <v>56</v>
      </c>
      <c r="F56" s="3" t="s">
        <v>70</v>
      </c>
      <c r="G56" s="3" t="s">
        <v>25</v>
      </c>
      <c r="H56" s="3" t="s">
        <v>14</v>
      </c>
      <c r="I56" s="3" t="s">
        <v>67</v>
      </c>
      <c r="J56" s="4" t="s">
        <v>109</v>
      </c>
      <c r="K56" s="9">
        <v>250</v>
      </c>
      <c r="L56" s="9">
        <v>251</v>
      </c>
      <c r="M56" s="9">
        <f t="shared" si="0"/>
        <v>100.4</v>
      </c>
    </row>
    <row r="57" spans="1:15" ht="112.5" x14ac:dyDescent="0.25">
      <c r="A57" s="2">
        <v>49</v>
      </c>
      <c r="B57" s="3" t="s">
        <v>98</v>
      </c>
      <c r="C57" s="2">
        <v>1</v>
      </c>
      <c r="D57" s="2">
        <v>14</v>
      </c>
      <c r="E57" s="3" t="s">
        <v>56</v>
      </c>
      <c r="F57" s="3" t="s">
        <v>70</v>
      </c>
      <c r="G57" s="3" t="s">
        <v>97</v>
      </c>
      <c r="H57" s="3" t="s">
        <v>14</v>
      </c>
      <c r="I57" s="3" t="s">
        <v>67</v>
      </c>
      <c r="J57" s="4" t="s">
        <v>110</v>
      </c>
      <c r="K57" s="9">
        <v>178</v>
      </c>
      <c r="L57" s="9">
        <v>184.2</v>
      </c>
      <c r="M57" s="9">
        <f t="shared" si="0"/>
        <v>103.48314606741573</v>
      </c>
    </row>
    <row r="58" spans="1:15" ht="112.5" x14ac:dyDescent="0.25">
      <c r="A58" s="2">
        <v>50</v>
      </c>
      <c r="B58" s="3" t="s">
        <v>99</v>
      </c>
      <c r="C58" s="2">
        <v>1</v>
      </c>
      <c r="D58" s="2">
        <v>14</v>
      </c>
      <c r="E58" s="3" t="s">
        <v>56</v>
      </c>
      <c r="F58" s="3" t="s">
        <v>70</v>
      </c>
      <c r="G58" s="3" t="s">
        <v>97</v>
      </c>
      <c r="H58" s="3" t="s">
        <v>14</v>
      </c>
      <c r="I58" s="3" t="s">
        <v>67</v>
      </c>
      <c r="J58" s="4" t="s">
        <v>110</v>
      </c>
      <c r="K58" s="9">
        <v>312</v>
      </c>
      <c r="L58" s="9">
        <v>313.8</v>
      </c>
      <c r="M58" s="9">
        <f t="shared" si="0"/>
        <v>100.57692307692308</v>
      </c>
    </row>
    <row r="59" spans="1:15" ht="112.5" x14ac:dyDescent="0.25">
      <c r="A59" s="2">
        <v>51</v>
      </c>
      <c r="B59" s="3" t="s">
        <v>71</v>
      </c>
      <c r="C59" s="2">
        <v>1</v>
      </c>
      <c r="D59" s="2">
        <v>14</v>
      </c>
      <c r="E59" s="3" t="s">
        <v>56</v>
      </c>
      <c r="F59" s="3" t="s">
        <v>79</v>
      </c>
      <c r="G59" s="3" t="s">
        <v>25</v>
      </c>
      <c r="H59" s="3" t="s">
        <v>14</v>
      </c>
      <c r="I59" s="3" t="s">
        <v>67</v>
      </c>
      <c r="J59" s="4" t="s">
        <v>111</v>
      </c>
      <c r="K59" s="9">
        <v>209.7</v>
      </c>
      <c r="L59" s="10">
        <v>207.5</v>
      </c>
      <c r="M59" s="9">
        <f t="shared" si="0"/>
        <v>98.950882212684803</v>
      </c>
    </row>
    <row r="60" spans="1:15" ht="177.75" customHeight="1" x14ac:dyDescent="0.25">
      <c r="A60" s="2">
        <v>52</v>
      </c>
      <c r="B60" s="3" t="s">
        <v>71</v>
      </c>
      <c r="C60" s="2">
        <v>1</v>
      </c>
      <c r="D60" s="2">
        <v>14</v>
      </c>
      <c r="E60" s="3" t="s">
        <v>21</v>
      </c>
      <c r="F60" s="3" t="s">
        <v>106</v>
      </c>
      <c r="G60" s="3" t="s">
        <v>25</v>
      </c>
      <c r="H60" s="3" t="s">
        <v>14</v>
      </c>
      <c r="I60" s="3" t="s">
        <v>107</v>
      </c>
      <c r="J60" s="18" t="s">
        <v>105</v>
      </c>
      <c r="K60" s="22">
        <v>1809.1</v>
      </c>
      <c r="L60" s="26">
        <v>1807.3</v>
      </c>
      <c r="M60" s="9">
        <f t="shared" si="0"/>
        <v>99.900503012547688</v>
      </c>
    </row>
    <row r="61" spans="1:15" ht="177.75" customHeight="1" x14ac:dyDescent="0.25">
      <c r="A61" s="2">
        <v>53</v>
      </c>
      <c r="B61" s="3" t="s">
        <v>71</v>
      </c>
      <c r="C61" s="2">
        <v>1</v>
      </c>
      <c r="D61" s="2">
        <v>14</v>
      </c>
      <c r="E61" s="3" t="s">
        <v>21</v>
      </c>
      <c r="F61" s="3" t="s">
        <v>134</v>
      </c>
      <c r="G61" s="3" t="s">
        <v>25</v>
      </c>
      <c r="H61" s="3" t="s">
        <v>14</v>
      </c>
      <c r="I61" s="3" t="s">
        <v>132</v>
      </c>
      <c r="J61" s="18" t="s">
        <v>133</v>
      </c>
      <c r="K61" s="22"/>
      <c r="L61" s="26">
        <v>26.2</v>
      </c>
      <c r="M61" s="9"/>
    </row>
    <row r="62" spans="1:15" ht="177.75" customHeight="1" x14ac:dyDescent="0.25">
      <c r="A62" s="2">
        <v>54</v>
      </c>
      <c r="B62" s="3" t="s">
        <v>31</v>
      </c>
      <c r="C62" s="2">
        <v>1</v>
      </c>
      <c r="D62" s="2">
        <v>14</v>
      </c>
      <c r="E62" s="3" t="s">
        <v>21</v>
      </c>
      <c r="F62" s="3" t="s">
        <v>106</v>
      </c>
      <c r="G62" s="3" t="s">
        <v>25</v>
      </c>
      <c r="H62" s="3" t="s">
        <v>14</v>
      </c>
      <c r="I62" s="3" t="s">
        <v>132</v>
      </c>
      <c r="J62" s="18" t="s">
        <v>133</v>
      </c>
      <c r="K62" s="22"/>
      <c r="L62" s="22"/>
      <c r="M62" s="9"/>
    </row>
    <row r="63" spans="1:15" ht="36.75" customHeight="1" x14ac:dyDescent="0.25">
      <c r="A63" s="2">
        <v>55</v>
      </c>
      <c r="B63" s="3" t="s">
        <v>12</v>
      </c>
      <c r="C63" s="2" t="s">
        <v>8</v>
      </c>
      <c r="D63" s="2" t="s">
        <v>40</v>
      </c>
      <c r="E63" s="2" t="s">
        <v>13</v>
      </c>
      <c r="F63" s="2" t="s">
        <v>12</v>
      </c>
      <c r="G63" s="2" t="s">
        <v>13</v>
      </c>
      <c r="H63" s="2" t="s">
        <v>14</v>
      </c>
      <c r="I63" s="2" t="s">
        <v>12</v>
      </c>
      <c r="J63" s="4" t="s">
        <v>41</v>
      </c>
      <c r="K63" s="11">
        <f>K64+K65+K66+K67</f>
        <v>1352</v>
      </c>
      <c r="L63" s="11">
        <f>L64+L65+L66+L67</f>
        <v>1297.3</v>
      </c>
      <c r="M63" s="9">
        <f t="shared" si="0"/>
        <v>95.954142011834321</v>
      </c>
    </row>
    <row r="64" spans="1:15" ht="75" x14ac:dyDescent="0.3">
      <c r="A64" s="2">
        <v>56</v>
      </c>
      <c r="B64" s="3" t="s">
        <v>12</v>
      </c>
      <c r="C64" s="3">
        <v>1</v>
      </c>
      <c r="D64" s="3">
        <v>16</v>
      </c>
      <c r="E64" s="3" t="s">
        <v>15</v>
      </c>
      <c r="F64" s="3" t="s">
        <v>12</v>
      </c>
      <c r="G64" s="3" t="s">
        <v>15</v>
      </c>
      <c r="H64" s="3" t="s">
        <v>14</v>
      </c>
      <c r="I64" s="3" t="s">
        <v>42</v>
      </c>
      <c r="J64" s="24" t="s">
        <v>138</v>
      </c>
      <c r="K64" s="9">
        <v>798.3</v>
      </c>
      <c r="L64" s="9">
        <v>682.7</v>
      </c>
      <c r="M64" s="9">
        <f t="shared" si="0"/>
        <v>85.519228360265572</v>
      </c>
    </row>
    <row r="65" spans="1:13" ht="150" customHeight="1" x14ac:dyDescent="0.25">
      <c r="A65" s="2">
        <v>57</v>
      </c>
      <c r="B65" s="3" t="s">
        <v>12</v>
      </c>
      <c r="C65" s="3" t="s">
        <v>8</v>
      </c>
      <c r="D65" s="3" t="s">
        <v>40</v>
      </c>
      <c r="E65" s="3" t="s">
        <v>32</v>
      </c>
      <c r="F65" s="3" t="s">
        <v>113</v>
      </c>
      <c r="G65" s="3" t="s">
        <v>25</v>
      </c>
      <c r="H65" s="3" t="s">
        <v>14</v>
      </c>
      <c r="I65" s="3" t="s">
        <v>42</v>
      </c>
      <c r="J65" s="18" t="s">
        <v>112</v>
      </c>
      <c r="K65" s="9">
        <v>70</v>
      </c>
      <c r="L65" s="9">
        <v>90</v>
      </c>
      <c r="M65" s="9">
        <f t="shared" si="0"/>
        <v>128.57142857142858</v>
      </c>
    </row>
    <row r="66" spans="1:13" ht="37.5" x14ac:dyDescent="0.3">
      <c r="A66" s="2">
        <v>58</v>
      </c>
      <c r="B66" s="3" t="s">
        <v>12</v>
      </c>
      <c r="C66" s="3" t="s">
        <v>8</v>
      </c>
      <c r="D66" s="3" t="s">
        <v>40</v>
      </c>
      <c r="E66" s="3" t="s">
        <v>48</v>
      </c>
      <c r="F66" s="3" t="s">
        <v>12</v>
      </c>
      <c r="G66" s="3" t="s">
        <v>13</v>
      </c>
      <c r="H66" s="3" t="s">
        <v>14</v>
      </c>
      <c r="I66" s="3" t="s">
        <v>42</v>
      </c>
      <c r="J66" s="24" t="s">
        <v>139</v>
      </c>
      <c r="K66" s="9">
        <v>5</v>
      </c>
      <c r="L66" s="9">
        <v>43.8</v>
      </c>
      <c r="M66" s="9">
        <f t="shared" si="0"/>
        <v>876</v>
      </c>
    </row>
    <row r="67" spans="1:13" ht="37.5" x14ac:dyDescent="0.3">
      <c r="A67" s="2">
        <v>59</v>
      </c>
      <c r="B67" s="3" t="s">
        <v>12</v>
      </c>
      <c r="C67" s="3" t="s">
        <v>8</v>
      </c>
      <c r="D67" s="3" t="s">
        <v>40</v>
      </c>
      <c r="E67" s="3" t="s">
        <v>33</v>
      </c>
      <c r="F67" s="3" t="s">
        <v>12</v>
      </c>
      <c r="G67" s="3" t="s">
        <v>15</v>
      </c>
      <c r="H67" s="3" t="s">
        <v>14</v>
      </c>
      <c r="I67" s="3" t="s">
        <v>42</v>
      </c>
      <c r="J67" s="27" t="s">
        <v>140</v>
      </c>
      <c r="K67" s="9">
        <v>478.7</v>
      </c>
      <c r="L67" s="9">
        <v>480.8</v>
      </c>
      <c r="M67" s="9">
        <f t="shared" si="0"/>
        <v>100.43868811364112</v>
      </c>
    </row>
    <row r="68" spans="1:13" ht="34.5" customHeight="1" x14ac:dyDescent="0.25">
      <c r="A68" s="2">
        <v>60</v>
      </c>
      <c r="B68" s="3" t="s">
        <v>12</v>
      </c>
      <c r="C68" s="3" t="s">
        <v>8</v>
      </c>
      <c r="D68" s="3" t="s">
        <v>120</v>
      </c>
      <c r="E68" s="3" t="s">
        <v>13</v>
      </c>
      <c r="F68" s="3" t="s">
        <v>12</v>
      </c>
      <c r="G68" s="3" t="s">
        <v>13</v>
      </c>
      <c r="H68" s="3" t="s">
        <v>14</v>
      </c>
      <c r="I68" s="3" t="s">
        <v>121</v>
      </c>
      <c r="J68" s="4" t="s">
        <v>122</v>
      </c>
      <c r="K68" s="11"/>
      <c r="L68" s="23">
        <v>3.3</v>
      </c>
      <c r="M68" s="23"/>
    </row>
    <row r="69" spans="1:13" ht="34.5" customHeight="1" x14ac:dyDescent="0.25">
      <c r="A69" s="2">
        <v>61</v>
      </c>
      <c r="B69" s="3" t="s">
        <v>12</v>
      </c>
      <c r="C69" s="2" t="s">
        <v>43</v>
      </c>
      <c r="D69" s="2" t="s">
        <v>13</v>
      </c>
      <c r="E69" s="2" t="s">
        <v>13</v>
      </c>
      <c r="F69" s="2" t="s">
        <v>12</v>
      </c>
      <c r="G69" s="2" t="s">
        <v>13</v>
      </c>
      <c r="H69" s="2" t="s">
        <v>14</v>
      </c>
      <c r="I69" s="2" t="s">
        <v>12</v>
      </c>
      <c r="J69" s="4" t="s">
        <v>44</v>
      </c>
      <c r="K69" s="28">
        <f>K70+K81+K83+K82</f>
        <v>1217604.8</v>
      </c>
      <c r="L69" s="28">
        <f>L70+L81+L83+L82</f>
        <v>1209008.2</v>
      </c>
      <c r="M69" s="9">
        <f t="shared" si="0"/>
        <v>99.293974530980805</v>
      </c>
    </row>
    <row r="70" spans="1:13" ht="54.75" customHeight="1" x14ac:dyDescent="0.25">
      <c r="A70" s="2">
        <v>62</v>
      </c>
      <c r="B70" s="3" t="s">
        <v>12</v>
      </c>
      <c r="C70" s="3" t="s">
        <v>43</v>
      </c>
      <c r="D70" s="3" t="s">
        <v>21</v>
      </c>
      <c r="E70" s="3" t="s">
        <v>13</v>
      </c>
      <c r="F70" s="3" t="s">
        <v>12</v>
      </c>
      <c r="G70" s="3" t="s">
        <v>13</v>
      </c>
      <c r="H70" s="3" t="s">
        <v>14</v>
      </c>
      <c r="I70" s="3" t="s">
        <v>12</v>
      </c>
      <c r="J70" s="4" t="s">
        <v>45</v>
      </c>
      <c r="K70" s="10">
        <f>SUM(K71:K76)</f>
        <v>1217982.5</v>
      </c>
      <c r="L70" s="10">
        <f>SUM(L71:L76)</f>
        <v>1209385.9000000001</v>
      </c>
      <c r="M70" s="9">
        <f t="shared" si="0"/>
        <v>99.294193471581096</v>
      </c>
    </row>
    <row r="71" spans="1:13" ht="54.75" customHeight="1" x14ac:dyDescent="0.25">
      <c r="A71" s="2">
        <v>63</v>
      </c>
      <c r="B71" s="3" t="s">
        <v>31</v>
      </c>
      <c r="C71" s="3" t="s">
        <v>43</v>
      </c>
      <c r="D71" s="3" t="s">
        <v>21</v>
      </c>
      <c r="E71" s="3" t="s">
        <v>68</v>
      </c>
      <c r="F71" s="3" t="s">
        <v>46</v>
      </c>
      <c r="G71" s="3" t="s">
        <v>13</v>
      </c>
      <c r="H71" s="3" t="s">
        <v>14</v>
      </c>
      <c r="I71" s="3" t="s">
        <v>74</v>
      </c>
      <c r="J71" s="4" t="s">
        <v>126</v>
      </c>
      <c r="K71" s="10">
        <v>344390.9</v>
      </c>
      <c r="L71" s="10">
        <v>344390.9</v>
      </c>
      <c r="M71" s="9">
        <f t="shared" si="0"/>
        <v>100</v>
      </c>
    </row>
    <row r="72" spans="1:13" ht="54.75" customHeight="1" x14ac:dyDescent="0.25">
      <c r="A72" s="2">
        <v>64</v>
      </c>
      <c r="B72" s="3" t="s">
        <v>31</v>
      </c>
      <c r="C72" s="3" t="s">
        <v>43</v>
      </c>
      <c r="D72" s="3" t="s">
        <v>21</v>
      </c>
      <c r="E72" s="3" t="s">
        <v>68</v>
      </c>
      <c r="F72" s="3" t="s">
        <v>73</v>
      </c>
      <c r="G72" s="3" t="s">
        <v>13</v>
      </c>
      <c r="H72" s="3" t="s">
        <v>14</v>
      </c>
      <c r="I72" s="3" t="s">
        <v>74</v>
      </c>
      <c r="J72" s="4" t="s">
        <v>127</v>
      </c>
      <c r="K72" s="10">
        <v>40136.400000000001</v>
      </c>
      <c r="L72" s="10">
        <v>40136.400000000001</v>
      </c>
      <c r="M72" s="9">
        <f t="shared" si="0"/>
        <v>100</v>
      </c>
    </row>
    <row r="73" spans="1:13" ht="54.75" customHeight="1" x14ac:dyDescent="0.25">
      <c r="A73" s="2">
        <v>65</v>
      </c>
      <c r="B73" s="3" t="s">
        <v>31</v>
      </c>
      <c r="C73" s="3" t="s">
        <v>43</v>
      </c>
      <c r="D73" s="3" t="s">
        <v>21</v>
      </c>
      <c r="E73" s="3" t="s">
        <v>114</v>
      </c>
      <c r="F73" s="3" t="s">
        <v>69</v>
      </c>
      <c r="G73" s="3" t="s">
        <v>25</v>
      </c>
      <c r="H73" s="3" t="s">
        <v>14</v>
      </c>
      <c r="I73" s="3" t="s">
        <v>74</v>
      </c>
      <c r="J73" s="4" t="s">
        <v>115</v>
      </c>
      <c r="K73" s="10">
        <v>106777.2</v>
      </c>
      <c r="L73" s="10">
        <v>106777.2</v>
      </c>
      <c r="M73" s="9">
        <f t="shared" si="0"/>
        <v>100</v>
      </c>
    </row>
    <row r="74" spans="1:13" ht="54.75" customHeight="1" x14ac:dyDescent="0.25">
      <c r="A74" s="2">
        <v>66</v>
      </c>
      <c r="B74" s="3" t="s">
        <v>31</v>
      </c>
      <c r="C74" s="3" t="s">
        <v>43</v>
      </c>
      <c r="D74" s="3" t="s">
        <v>21</v>
      </c>
      <c r="E74" s="3" t="s">
        <v>66</v>
      </c>
      <c r="F74" s="3" t="s">
        <v>12</v>
      </c>
      <c r="G74" s="3" t="s">
        <v>25</v>
      </c>
      <c r="H74" s="3" t="s">
        <v>14</v>
      </c>
      <c r="I74" s="3" t="s">
        <v>74</v>
      </c>
      <c r="J74" s="4" t="s">
        <v>47</v>
      </c>
      <c r="K74" s="10">
        <v>43845.8</v>
      </c>
      <c r="L74" s="10">
        <v>41281.1</v>
      </c>
      <c r="M74" s="9">
        <f t="shared" si="0"/>
        <v>94.150637005140737</v>
      </c>
    </row>
    <row r="75" spans="1:13" ht="39.75" customHeight="1" x14ac:dyDescent="0.25">
      <c r="A75" s="2">
        <v>67</v>
      </c>
      <c r="B75" s="3" t="s">
        <v>31</v>
      </c>
      <c r="C75" s="3" t="s">
        <v>43</v>
      </c>
      <c r="D75" s="3" t="s">
        <v>21</v>
      </c>
      <c r="E75" s="3" t="s">
        <v>64</v>
      </c>
      <c r="F75" s="3" t="s">
        <v>12</v>
      </c>
      <c r="G75" s="3" t="s">
        <v>25</v>
      </c>
      <c r="H75" s="3" t="s">
        <v>14</v>
      </c>
      <c r="I75" s="3" t="s">
        <v>74</v>
      </c>
      <c r="J75" s="4" t="s">
        <v>128</v>
      </c>
      <c r="K75" s="10">
        <v>569749.30000000005</v>
      </c>
      <c r="L75" s="10">
        <v>567076.30000000005</v>
      </c>
      <c r="M75" s="9">
        <f t="shared" si="0"/>
        <v>99.530846286252569</v>
      </c>
    </row>
    <row r="76" spans="1:13" ht="23.25" x14ac:dyDescent="0.25">
      <c r="A76" s="2">
        <v>68</v>
      </c>
      <c r="B76" s="3" t="s">
        <v>31</v>
      </c>
      <c r="C76" s="3" t="s">
        <v>43</v>
      </c>
      <c r="D76" s="3" t="s">
        <v>21</v>
      </c>
      <c r="E76" s="3" t="s">
        <v>65</v>
      </c>
      <c r="F76" s="3" t="s">
        <v>12</v>
      </c>
      <c r="G76" s="3" t="s">
        <v>25</v>
      </c>
      <c r="H76" s="3" t="s">
        <v>14</v>
      </c>
      <c r="I76" s="3" t="s">
        <v>74</v>
      </c>
      <c r="J76" s="32" t="s">
        <v>145</v>
      </c>
      <c r="K76" s="10">
        <v>113082.9</v>
      </c>
      <c r="L76" s="10">
        <v>109724</v>
      </c>
      <c r="M76" s="9">
        <f t="shared" ref="M76:M83" si="1">SUM(L76/K76*100)</f>
        <v>97.029701219194067</v>
      </c>
    </row>
    <row r="77" spans="1:13" ht="112.5" x14ac:dyDescent="0.25">
      <c r="A77" s="2">
        <v>69</v>
      </c>
      <c r="B77" s="3" t="s">
        <v>31</v>
      </c>
      <c r="C77" s="3" t="s">
        <v>43</v>
      </c>
      <c r="D77" s="3" t="s">
        <v>21</v>
      </c>
      <c r="E77" s="3" t="s">
        <v>65</v>
      </c>
      <c r="F77" s="3" t="s">
        <v>146</v>
      </c>
      <c r="G77" s="3" t="s">
        <v>25</v>
      </c>
      <c r="H77" s="3" t="s">
        <v>14</v>
      </c>
      <c r="I77" s="3" t="s">
        <v>74</v>
      </c>
      <c r="J77" s="4" t="s">
        <v>50</v>
      </c>
      <c r="K77" s="10">
        <v>41143.9</v>
      </c>
      <c r="L77" s="10">
        <v>40596.1</v>
      </c>
      <c r="M77" s="9">
        <f t="shared" si="1"/>
        <v>98.668575414581497</v>
      </c>
    </row>
    <row r="78" spans="1:13" ht="150" x14ac:dyDescent="0.25">
      <c r="A78" s="2">
        <v>70</v>
      </c>
      <c r="B78" s="3" t="s">
        <v>31</v>
      </c>
      <c r="C78" s="3" t="s">
        <v>43</v>
      </c>
      <c r="D78" s="3" t="s">
        <v>21</v>
      </c>
      <c r="E78" s="3" t="s">
        <v>148</v>
      </c>
      <c r="F78" s="3" t="s">
        <v>149</v>
      </c>
      <c r="G78" s="3" t="s">
        <v>25</v>
      </c>
      <c r="H78" s="3" t="s">
        <v>14</v>
      </c>
      <c r="I78" s="3" t="s">
        <v>74</v>
      </c>
      <c r="J78" s="33" t="s">
        <v>147</v>
      </c>
      <c r="K78" s="10">
        <v>26953.3</v>
      </c>
      <c r="L78" s="10">
        <v>26681.200000000001</v>
      </c>
      <c r="M78" s="9">
        <f t="shared" si="1"/>
        <v>98.990476119807226</v>
      </c>
    </row>
    <row r="79" spans="1:13" ht="75" x14ac:dyDescent="0.3">
      <c r="A79" s="2">
        <v>71</v>
      </c>
      <c r="B79" s="3" t="s">
        <v>31</v>
      </c>
      <c r="C79" s="3" t="s">
        <v>43</v>
      </c>
      <c r="D79" s="3" t="s">
        <v>21</v>
      </c>
      <c r="E79" s="3" t="s">
        <v>148</v>
      </c>
      <c r="F79" s="3" t="s">
        <v>154</v>
      </c>
      <c r="G79" s="3" t="s">
        <v>25</v>
      </c>
      <c r="H79" s="3" t="s">
        <v>14</v>
      </c>
      <c r="I79" s="3" t="s">
        <v>74</v>
      </c>
      <c r="J79" s="24" t="s">
        <v>155</v>
      </c>
      <c r="K79" s="10">
        <v>150</v>
      </c>
      <c r="L79" s="10">
        <v>150</v>
      </c>
      <c r="M79" s="9">
        <f t="shared" si="1"/>
        <v>100</v>
      </c>
    </row>
    <row r="80" spans="1:13" ht="56.25" x14ac:dyDescent="0.25">
      <c r="A80" s="2">
        <v>72</v>
      </c>
      <c r="B80" s="3" t="s">
        <v>31</v>
      </c>
      <c r="C80" s="3" t="s">
        <v>43</v>
      </c>
      <c r="D80" s="3" t="s">
        <v>21</v>
      </c>
      <c r="E80" s="3" t="s">
        <v>156</v>
      </c>
      <c r="F80" s="3" t="s">
        <v>69</v>
      </c>
      <c r="G80" s="3" t="s">
        <v>25</v>
      </c>
      <c r="H80" s="3" t="s">
        <v>14</v>
      </c>
      <c r="I80" s="3" t="s">
        <v>74</v>
      </c>
      <c r="J80" s="33" t="s">
        <v>150</v>
      </c>
      <c r="K80" s="10">
        <v>44835.7</v>
      </c>
      <c r="L80" s="10">
        <v>42296.7</v>
      </c>
      <c r="M80" s="9">
        <f t="shared" si="1"/>
        <v>94.337101907631634</v>
      </c>
    </row>
    <row r="81" spans="1:13" ht="41.25" customHeight="1" x14ac:dyDescent="0.3">
      <c r="A81" s="2">
        <v>73</v>
      </c>
      <c r="B81" s="3" t="s">
        <v>31</v>
      </c>
      <c r="C81" s="3" t="s">
        <v>43</v>
      </c>
      <c r="D81" s="3" t="s">
        <v>32</v>
      </c>
      <c r="E81" s="3" t="s">
        <v>25</v>
      </c>
      <c r="F81" s="3" t="s">
        <v>12</v>
      </c>
      <c r="G81" s="3" t="s">
        <v>25</v>
      </c>
      <c r="H81" s="3" t="s">
        <v>14</v>
      </c>
      <c r="I81" s="3" t="s">
        <v>74</v>
      </c>
      <c r="J81" s="31" t="s">
        <v>129</v>
      </c>
      <c r="K81" s="10"/>
      <c r="L81" s="10"/>
      <c r="M81" s="9"/>
    </row>
    <row r="82" spans="1:13" ht="99" customHeight="1" x14ac:dyDescent="0.25">
      <c r="A82" s="2">
        <v>74</v>
      </c>
      <c r="B82" s="3" t="s">
        <v>31</v>
      </c>
      <c r="C82" s="3" t="s">
        <v>43</v>
      </c>
      <c r="D82" s="3" t="s">
        <v>131</v>
      </c>
      <c r="E82" s="3" t="s">
        <v>13</v>
      </c>
      <c r="F82" s="3" t="s">
        <v>12</v>
      </c>
      <c r="G82" s="3" t="s">
        <v>25</v>
      </c>
      <c r="H82" s="3" t="s">
        <v>14</v>
      </c>
      <c r="I82" s="3" t="s">
        <v>74</v>
      </c>
      <c r="J82" s="4" t="s">
        <v>119</v>
      </c>
      <c r="K82" s="10">
        <v>21</v>
      </c>
      <c r="L82" s="10">
        <v>20.9</v>
      </c>
      <c r="M82" s="9">
        <f t="shared" si="1"/>
        <v>99.523809523809518</v>
      </c>
    </row>
    <row r="83" spans="1:13" ht="99" customHeight="1" x14ac:dyDescent="0.25">
      <c r="A83" s="2">
        <v>75</v>
      </c>
      <c r="B83" s="3" t="s">
        <v>31</v>
      </c>
      <c r="C83" s="3" t="s">
        <v>43</v>
      </c>
      <c r="D83" s="3" t="s">
        <v>114</v>
      </c>
      <c r="E83" s="3" t="s">
        <v>13</v>
      </c>
      <c r="F83" s="3" t="s">
        <v>12</v>
      </c>
      <c r="G83" s="3" t="s">
        <v>25</v>
      </c>
      <c r="H83" s="3" t="s">
        <v>14</v>
      </c>
      <c r="I83" s="3" t="s">
        <v>74</v>
      </c>
      <c r="J83" s="4" t="s">
        <v>119</v>
      </c>
      <c r="K83" s="10">
        <v>-398.7</v>
      </c>
      <c r="L83" s="10">
        <v>-398.6</v>
      </c>
      <c r="M83" s="9">
        <f t="shared" si="1"/>
        <v>99.9749184850765</v>
      </c>
    </row>
    <row r="84" spans="1:13" ht="21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10">
        <f>K9+K69</f>
        <v>1356117.1</v>
      </c>
      <c r="L84" s="10">
        <f>L9+L69</f>
        <v>1352817.0999999999</v>
      </c>
      <c r="M84" s="9">
        <f t="shared" ref="M84" si="2">SUM(L84/K84*100)</f>
        <v>99.756658182394403</v>
      </c>
    </row>
  </sheetData>
  <mergeCells count="12">
    <mergeCell ref="J1:M1"/>
    <mergeCell ref="J2:M2"/>
    <mergeCell ref="J3:M3"/>
    <mergeCell ref="A4:M4"/>
    <mergeCell ref="A84:J84"/>
    <mergeCell ref="J5:M5"/>
    <mergeCell ref="A6:A7"/>
    <mergeCell ref="B6:I6"/>
    <mergeCell ref="J6:J7"/>
    <mergeCell ref="K6:K7"/>
    <mergeCell ref="L6:L7"/>
    <mergeCell ref="M6:M7"/>
  </mergeCells>
  <phoneticPr fontId="0" type="noConversion"/>
  <pageMargins left="0.74803149606299213" right="0.35433070866141736" top="0.59055118110236227" bottom="0.39370078740157483" header="0" footer="0"/>
  <pageSetup paperSize="9" scale="57" fitToHeight="0" orientation="portrait" r:id="rId1"/>
  <headerFooter alignWithMargins="0"/>
  <colBreaks count="1" manualBreakCount="1">
    <brk id="1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в решение</vt:lpstr>
      <vt:lpstr>' в решение'!Область_печати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Klocenko</cp:lastModifiedBy>
  <cp:lastPrinted>2023-03-17T08:23:53Z</cp:lastPrinted>
  <dcterms:created xsi:type="dcterms:W3CDTF">1996-10-08T23:32:33Z</dcterms:created>
  <dcterms:modified xsi:type="dcterms:W3CDTF">2023-03-20T08:18:54Z</dcterms:modified>
</cp:coreProperties>
</file>