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1355" windowHeight="7935" activeTab="1"/>
  </bookViews>
  <sheets>
    <sheet name="район" sheetId="1" r:id="rId1"/>
    <sheet name="консолидированный" sheetId="2" r:id="rId2"/>
  </sheets>
  <definedNames>
    <definedName name="_xlnm.Print_Area" localSheetId="1">консолидированный!$A$1:$F$48</definedName>
  </definedNames>
  <calcPr calcId="124519"/>
</workbook>
</file>

<file path=xl/calcChain.xml><?xml version="1.0" encoding="utf-8"?>
<calcChain xmlns="http://schemas.openxmlformats.org/spreadsheetml/2006/main">
  <c r="D46" i="2"/>
  <c r="D36" i="1"/>
  <c r="D43" i="2"/>
  <c r="D39"/>
  <c r="D35"/>
  <c r="D39" i="1"/>
  <c r="D40"/>
  <c r="D42"/>
  <c r="D45" i="2"/>
  <c r="D40"/>
  <c r="D38"/>
  <c r="C48"/>
  <c r="E48"/>
  <c r="D37" i="1"/>
  <c r="D32"/>
  <c r="C45"/>
  <c r="E45"/>
  <c r="D11" i="2"/>
  <c r="D21"/>
  <c r="C11"/>
  <c r="D48" l="1"/>
  <c r="D45" i="1"/>
  <c r="D7"/>
  <c r="E18" l="1"/>
  <c r="E11" l="1"/>
  <c r="D11"/>
  <c r="C11"/>
  <c r="D7" i="2"/>
  <c r="D16"/>
  <c r="C21"/>
  <c r="E21"/>
  <c r="D18" i="1"/>
  <c r="E7"/>
  <c r="C7"/>
  <c r="C18"/>
  <c r="E7" i="2"/>
  <c r="E11"/>
  <c r="E16"/>
  <c r="C7"/>
  <c r="C16"/>
  <c r="E6" l="1"/>
  <c r="E34" s="1"/>
  <c r="D6" i="1"/>
  <c r="D31" s="1"/>
  <c r="D6" i="2"/>
  <c r="D34" s="1"/>
  <c r="C6"/>
  <c r="C34" s="1"/>
  <c r="E6" i="1"/>
  <c r="E31" s="1"/>
  <c r="C6"/>
  <c r="C31" s="1"/>
</calcChain>
</file>

<file path=xl/sharedStrings.xml><?xml version="1.0" encoding="utf-8"?>
<sst xmlns="http://schemas.openxmlformats.org/spreadsheetml/2006/main" count="121" uniqueCount="65">
  <si>
    <t xml:space="preserve">                                                     </t>
  </si>
  <si>
    <t xml:space="preserve">                                                                                                                 (тыс.руб.)                                                                              </t>
  </si>
  <si>
    <t>КБК</t>
  </si>
  <si>
    <t>Наименование источника</t>
  </si>
  <si>
    <t xml:space="preserve">План   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</si>
  <si>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</si>
  <si>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</si>
  <si>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</si>
  <si>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доходы физ. лиц</t>
  </si>
  <si>
    <t>Налоги на совокупный доход</t>
  </si>
  <si>
    <t>Единый налог на вмененный доход для отдельных видов деятельности</t>
  </si>
  <si>
    <t>Единый с/х  налог</t>
  </si>
  <si>
    <t>Государственная пошлина</t>
  </si>
  <si>
    <t>Задолженность по отмененным налогам</t>
  </si>
  <si>
    <t>Доходы от использования имущества, находящегося в муниципальной собственности</t>
  </si>
  <si>
    <t>Доходы от сдачи в аренду имущества, находящегося в оперативном управлении муниципальных органов управления и созданных ими уч-ий и в хоз.ведении МУП</t>
  </si>
  <si>
    <t>Арендная плата за земли</t>
  </si>
  <si>
    <t>Платежи при пользовании природными ресурсами</t>
  </si>
  <si>
    <t>Доходы от оказания платных услуг и компенсация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</si>
  <si>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</si>
  <si>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</si>
  <si>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</si>
  <si>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</si>
  <si>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ИТОГО ДОХОДЫ</t>
  </si>
  <si>
    <t>Национальная экономика</t>
  </si>
  <si>
    <t>Образование</t>
  </si>
  <si>
    <t>Здравоохранение</t>
  </si>
  <si>
    <t>Социальная политика</t>
  </si>
  <si>
    <t>ИТОГО РАСХОДЫ</t>
  </si>
  <si>
    <t>Ожидаемое</t>
  </si>
  <si>
    <t>Прочие поступления от использования имущества</t>
  </si>
  <si>
    <t>Налоги на имущество</t>
  </si>
  <si>
    <t>Налог на имущество физ лиц</t>
  </si>
  <si>
    <t>Земельный налог</t>
  </si>
  <si>
    <t>Национальная оборона</t>
  </si>
  <si>
    <t>Межбюджетные трансферты общего характера</t>
  </si>
  <si>
    <t>Общегосударственные вопросы</t>
  </si>
  <si>
    <t>Налог взимаемый в связи с применением патента</t>
  </si>
  <si>
    <t>Доходы от перечисления части прибыли</t>
  </si>
  <si>
    <t>Налоги на товары(работы, услуги) реализуемые на территории РФ</t>
  </si>
  <si>
    <t>Налоги на товары (работы, услуги) реализуемые на территории РФ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</si>
  <si>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</si>
  <si>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</si>
  <si>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</si>
  <si>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</si>
  <si>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</si>
  <si>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</si>
  <si>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</si>
  <si>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</si>
  <si>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</si>
  <si>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</si>
  <si>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</si>
  <si>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Национальная безопасность и правоохранительная деятельность</t>
  </si>
  <si>
    <t>Жилищно-коммунальное хозяйство</t>
  </si>
  <si>
    <t>Культура и кинематография</t>
  </si>
  <si>
    <t>Физическая культура и спорт</t>
  </si>
  <si>
    <t>Доходы, получаемые в виде арендной платы за земли, находящиеся в муниципальной собственности</t>
  </si>
  <si>
    <t>Плата по соглашениям об установлении сервитута</t>
  </si>
  <si>
    <t>Налог, взимаемый в связи с применением упрощенной системы налогообложения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</si>
  <si>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</si>
  <si>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Ожидаемое исполнение районного  бюджета    2022г.</t>
  </si>
  <si>
    <t>Факт 2021</t>
  </si>
  <si>
    <t>0600</t>
  </si>
  <si>
    <t>Охрана окружающей среды</t>
  </si>
  <si>
    <t>Ожидаемое исполнение консолидированного  бюджета  2022г.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</si>
</sst>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?"/>
    <numFmt numFmtId="166" formatCode="#,##0.0"/>
  </numFmts>
  <fonts count="5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49" fontId="1" fillId="0" borderId="6" xfId="0" applyNumberFormat="1" applyFont="1" applyBorder="1" applyAlignment="1" applyProtection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165" fontId="1" fillId="0" borderId="6" xfId="0" applyNumberFormat="1" applyFont="1" applyBorder="1" applyAlignment="1" applyProtection="1">
      <alignment horizontal="left" wrapText="1"/>
    </xf>
    <xf numFmtId="0" fontId="1" fillId="0" borderId="2" xfId="0" applyFont="1" applyBorder="1" applyAlignment="1">
      <alignment horizontal="left" vertical="top" wrapText="1"/>
    </xf>
    <xf numFmtId="164" fontId="0" fillId="0" borderId="0" xfId="0" applyNumberFormat="1"/>
    <xf numFmtId="0" fontId="2" fillId="0" borderId="4" xfId="0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164" fontId="2" fillId="0" borderId="2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top" wrapText="1"/>
    </xf>
    <xf numFmtId="166" fontId="2" fillId="0" borderId="2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Border="1" applyAlignment="1"/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166" fontId="2" fillId="0" borderId="4" xfId="0" applyNumberFormat="1" applyFont="1" applyBorder="1" applyAlignment="1">
      <alignment horizontal="center" vertical="top" wrapText="1"/>
    </xf>
    <xf numFmtId="166" fontId="2" fillId="0" borderId="3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view="pageBreakPreview" topLeftCell="A25" zoomScale="60" workbookViewId="0">
      <selection activeCell="A15" sqref="A15"/>
    </sheetView>
  </sheetViews>
  <sheetFormatPr defaultRowHeight="12.75"/>
  <cols>
    <col min="1" max="1" width="15.5703125" customWidth="1"/>
    <col min="2" max="2" width="31" customWidth="1"/>
    <col min="3" max="3" width="13.42578125" customWidth="1"/>
    <col min="4" max="4" width="12.85546875" customWidth="1"/>
    <col min="5" max="5" width="14.5703125" style="16" customWidth="1"/>
  </cols>
  <sheetData>
    <row r="1" spans="1:6" ht="20.25">
      <c r="A1" s="42" t="s">
        <v>60</v>
      </c>
      <c r="B1" s="42"/>
      <c r="C1" s="42"/>
      <c r="D1" s="42"/>
      <c r="E1" s="42"/>
    </row>
    <row r="2" spans="1:6" ht="15.75">
      <c r="A2" s="1" t="s">
        <v>0</v>
      </c>
    </row>
    <row r="3" spans="1:6" ht="16.5" thickBot="1">
      <c r="A3" s="35" t="s">
        <v>1</v>
      </c>
      <c r="B3" s="35"/>
      <c r="C3" s="35"/>
      <c r="D3" s="35"/>
      <c r="E3" s="35"/>
    </row>
    <row r="4" spans="1:6" ht="31.5">
      <c r="A4" s="36" t="s">
        <v>2</v>
      </c>
      <c r="B4" s="33" t="s">
        <v>3</v>
      </c>
      <c r="C4" s="15" t="s">
        <v>4</v>
      </c>
      <c r="D4" s="15" t="s">
        <v>29</v>
      </c>
      <c r="E4" s="33" t="s">
        <v>61</v>
      </c>
      <c r="F4" s="16"/>
    </row>
    <row r="5" spans="1:6" ht="16.5" thickBot="1">
      <c r="A5" s="37"/>
      <c r="B5" s="34"/>
      <c r="C5" s="17">
        <v>2022</v>
      </c>
      <c r="D5" s="17">
        <v>2022</v>
      </c>
      <c r="E5" s="34"/>
      <c r="F5" s="16"/>
    </row>
    <row r="6" spans="1:6" ht="32.25" thickBot="1">
      <c r="A6" s="5">
        <v>10000000</v>
      </c>
      <c r="B6" s="3" t="s">
        <v>5</v>
      </c>
      <c r="C6" s="3">
        <f>C7+C11+C16+C17+C18+C25+C26+C27+C28+C29+C10</f>
        <v>129114.90000000001</v>
      </c>
      <c r="D6" s="3">
        <f>D7+D11+D16+D17+D18+D25+D26+D27+D28+D29+D10</f>
        <v>135109.9</v>
      </c>
      <c r="E6" s="17">
        <f>E7+E11+E16+E17+E18+E25+E26+E27+E28+E29+E10</f>
        <v>133320.20000000001</v>
      </c>
    </row>
    <row r="7" spans="1:6" ht="16.5" thickBot="1">
      <c r="A7" s="5">
        <v>10100000</v>
      </c>
      <c r="B7" s="3" t="s">
        <v>6</v>
      </c>
      <c r="C7" s="3">
        <f>C8+C9</f>
        <v>93017.5</v>
      </c>
      <c r="D7" s="3">
        <f>D8+D9</f>
        <v>93017.5</v>
      </c>
      <c r="E7" s="17">
        <f>E8+E9</f>
        <v>90596.800000000003</v>
      </c>
    </row>
    <row r="8" spans="1:6" ht="32.25" thickBot="1">
      <c r="A8" s="6">
        <v>10101012</v>
      </c>
      <c r="B8" s="4" t="s">
        <v>7</v>
      </c>
      <c r="C8" s="4">
        <v>70</v>
      </c>
      <c r="D8" s="4">
        <v>70</v>
      </c>
      <c r="E8" s="18">
        <v>417.3</v>
      </c>
    </row>
    <row r="9" spans="1:6" ht="16.5" thickBot="1">
      <c r="A9" s="6">
        <v>10102000</v>
      </c>
      <c r="B9" s="4" t="s">
        <v>8</v>
      </c>
      <c r="C9" s="4">
        <v>92947.5</v>
      </c>
      <c r="D9" s="4">
        <v>92947.5</v>
      </c>
      <c r="E9" s="18">
        <v>90179.5</v>
      </c>
    </row>
    <row r="10" spans="1:6" ht="48" thickBot="1">
      <c r="A10" s="5">
        <v>10302000</v>
      </c>
      <c r="B10" s="3" t="s">
        <v>39</v>
      </c>
      <c r="C10" s="3">
        <v>177.2</v>
      </c>
      <c r="D10" s="3">
        <v>177.2</v>
      </c>
      <c r="E10" s="17">
        <v>88.5</v>
      </c>
    </row>
    <row r="11" spans="1:6" ht="32.25" thickBot="1">
      <c r="A11" s="5">
        <v>10500000</v>
      </c>
      <c r="B11" s="3" t="s">
        <v>9</v>
      </c>
      <c r="C11" s="3">
        <f>C12+C13+C14+C15</f>
        <v>24895</v>
      </c>
      <c r="D11" s="3">
        <f>D12+D13+D14+D15</f>
        <v>29830</v>
      </c>
      <c r="E11" s="3">
        <f>E12+E13+E14+E15</f>
        <v>29708.799999999999</v>
      </c>
    </row>
    <row r="12" spans="1:6" ht="48" thickBot="1">
      <c r="A12" s="6">
        <v>10501000</v>
      </c>
      <c r="B12" s="14" t="s">
        <v>58</v>
      </c>
      <c r="C12" s="4">
        <v>15540</v>
      </c>
      <c r="D12" s="4">
        <v>23040</v>
      </c>
      <c r="E12" s="18">
        <v>18152</v>
      </c>
    </row>
    <row r="13" spans="1:6" ht="48" thickBot="1">
      <c r="A13" s="6">
        <v>10502000</v>
      </c>
      <c r="B13" s="13" t="s">
        <v>10</v>
      </c>
      <c r="C13" s="4">
        <v>55</v>
      </c>
      <c r="D13" s="4">
        <v>225</v>
      </c>
      <c r="E13" s="18">
        <v>2232.1</v>
      </c>
    </row>
    <row r="14" spans="1:6" ht="16.5" thickBot="1">
      <c r="A14" s="6">
        <v>10503000</v>
      </c>
      <c r="B14" s="4" t="s">
        <v>11</v>
      </c>
      <c r="C14" s="4">
        <v>2150</v>
      </c>
      <c r="D14" s="4">
        <v>1915</v>
      </c>
      <c r="E14" s="18">
        <v>2599</v>
      </c>
    </row>
    <row r="15" spans="1:6" ht="32.25" thickBot="1">
      <c r="A15" s="6">
        <v>10504000</v>
      </c>
      <c r="B15" s="4" t="s">
        <v>37</v>
      </c>
      <c r="C15" s="4">
        <v>7150</v>
      </c>
      <c r="D15" s="4">
        <v>4650</v>
      </c>
      <c r="E15" s="18">
        <v>6725.7</v>
      </c>
    </row>
    <row r="16" spans="1:6" ht="16.5" thickBot="1">
      <c r="A16" s="5">
        <v>10800000</v>
      </c>
      <c r="B16" s="3" t="s">
        <v>12</v>
      </c>
      <c r="C16" s="3">
        <v>3040</v>
      </c>
      <c r="D16" s="3">
        <v>3640</v>
      </c>
      <c r="E16" s="17">
        <v>3586.7</v>
      </c>
    </row>
    <row r="17" spans="1:5" ht="32.25" thickBot="1">
      <c r="A17" s="5">
        <v>10900000</v>
      </c>
      <c r="B17" s="3" t="s">
        <v>13</v>
      </c>
      <c r="C17" s="3"/>
      <c r="D17" s="3"/>
      <c r="E17" s="17"/>
    </row>
    <row r="18" spans="1:5" ht="63.75" thickBot="1">
      <c r="A18" s="5">
        <v>11100000</v>
      </c>
      <c r="B18" s="3" t="s">
        <v>14</v>
      </c>
      <c r="C18" s="3">
        <f>C19+C20+C21+C23</f>
        <v>4427.2999999999993</v>
      </c>
      <c r="D18" s="3">
        <f>D19+D20+D21+D23+D22</f>
        <v>4677.2999999999993</v>
      </c>
      <c r="E18" s="17">
        <f>E19+E20+E21+E23+E22+E24</f>
        <v>5085.9999999999991</v>
      </c>
    </row>
    <row r="19" spans="1:5" ht="79.5" thickBot="1">
      <c r="A19" s="6">
        <v>11105020</v>
      </c>
      <c r="B19" s="4" t="s">
        <v>56</v>
      </c>
      <c r="C19" s="4">
        <v>2546.1999999999998</v>
      </c>
      <c r="D19" s="4">
        <v>2796.2</v>
      </c>
      <c r="E19" s="18">
        <v>2530.9</v>
      </c>
    </row>
    <row r="20" spans="1:5" ht="102" customHeight="1" thickBot="1">
      <c r="A20" s="6">
        <v>11105035</v>
      </c>
      <c r="B20" s="4" t="s">
        <v>15</v>
      </c>
      <c r="C20" s="4">
        <v>746.1</v>
      </c>
      <c r="D20" s="4">
        <v>746.1</v>
      </c>
      <c r="E20" s="18">
        <v>1183.0999999999999</v>
      </c>
    </row>
    <row r="21" spans="1:5" ht="16.5" thickBot="1">
      <c r="A21" s="6">
        <v>11105010</v>
      </c>
      <c r="B21" s="4" t="s">
        <v>16</v>
      </c>
      <c r="C21" s="4">
        <v>1135</v>
      </c>
      <c r="D21" s="4">
        <v>1135</v>
      </c>
      <c r="E21" s="18">
        <v>1351.2</v>
      </c>
    </row>
    <row r="22" spans="1:5" ht="32.25" thickBot="1">
      <c r="A22" s="6">
        <v>11105300</v>
      </c>
      <c r="B22" s="4" t="s">
        <v>57</v>
      </c>
      <c r="C22" s="4"/>
      <c r="D22" s="4"/>
      <c r="E22" s="18">
        <v>1.9</v>
      </c>
    </row>
    <row r="23" spans="1:5" ht="32.25" thickBot="1">
      <c r="A23" s="6">
        <v>11107010</v>
      </c>
      <c r="B23" s="4" t="s">
        <v>38</v>
      </c>
      <c r="C23" s="4"/>
      <c r="D23" s="4"/>
      <c r="E23" s="18"/>
    </row>
    <row r="24" spans="1:5" ht="205.5" thickBot="1">
      <c r="A24" s="6">
        <v>11109040</v>
      </c>
      <c r="B24" s="21" t="s">
        <v>59</v>
      </c>
      <c r="C24" s="4"/>
      <c r="D24" s="4"/>
      <c r="E24" s="18">
        <v>18.899999999999999</v>
      </c>
    </row>
    <row r="25" spans="1:5" ht="32.25" thickBot="1">
      <c r="A25" s="5">
        <v>11201000</v>
      </c>
      <c r="B25" s="3" t="s">
        <v>17</v>
      </c>
      <c r="C25" s="3">
        <v>500</v>
      </c>
      <c r="D25" s="3">
        <v>500</v>
      </c>
      <c r="E25" s="17">
        <v>873.5</v>
      </c>
    </row>
    <row r="26" spans="1:5" ht="63.75" thickBot="1">
      <c r="A26" s="5">
        <v>11300000</v>
      </c>
      <c r="B26" s="3" t="s">
        <v>18</v>
      </c>
      <c r="C26" s="3">
        <v>225</v>
      </c>
      <c r="D26" s="3">
        <v>435</v>
      </c>
      <c r="E26" s="17">
        <v>205.9</v>
      </c>
    </row>
    <row r="27" spans="1:5" ht="48" thickBot="1">
      <c r="A27" s="5">
        <v>11400000</v>
      </c>
      <c r="B27" s="3" t="s">
        <v>19</v>
      </c>
      <c r="C27" s="3">
        <v>1668.8</v>
      </c>
      <c r="D27" s="3">
        <v>1668.8</v>
      </c>
      <c r="E27" s="17">
        <v>2417.3000000000002</v>
      </c>
    </row>
    <row r="28" spans="1:5" ht="32.25" thickBot="1">
      <c r="A28" s="5">
        <v>11600000</v>
      </c>
      <c r="B28" s="3" t="s">
        <v>20</v>
      </c>
      <c r="C28" s="3">
        <v>1164.0999999999999</v>
      </c>
      <c r="D28" s="3">
        <v>1164.0999999999999</v>
      </c>
      <c r="E28" s="17">
        <v>754.7</v>
      </c>
    </row>
    <row r="29" spans="1:5" ht="25.5" customHeight="1" thickBot="1">
      <c r="A29" s="5">
        <v>11700000</v>
      </c>
      <c r="B29" s="3" t="s">
        <v>21</v>
      </c>
      <c r="C29" s="3"/>
      <c r="D29" s="3"/>
      <c r="E29" s="17">
        <v>2</v>
      </c>
    </row>
    <row r="30" spans="1:5" ht="32.25" thickBot="1">
      <c r="A30" s="5">
        <v>20000000</v>
      </c>
      <c r="B30" s="3" t="s">
        <v>22</v>
      </c>
      <c r="C30" s="3">
        <v>1205163.1000000001</v>
      </c>
      <c r="D30" s="11">
        <v>1228913.5</v>
      </c>
      <c r="E30" s="17">
        <v>1117054.8999999999</v>
      </c>
    </row>
    <row r="31" spans="1:5" ht="16.5" thickBot="1">
      <c r="A31" s="6"/>
      <c r="B31" s="3" t="s">
        <v>23</v>
      </c>
      <c r="C31" s="11">
        <f>C30+C6</f>
        <v>1334278</v>
      </c>
      <c r="D31" s="12">
        <f>D30+D6</f>
        <v>1364023.4</v>
      </c>
      <c r="E31" s="19">
        <f>E30+E6</f>
        <v>1250375.0999999999</v>
      </c>
    </row>
    <row r="32" spans="1:5" ht="12.75" customHeight="1">
      <c r="A32" s="38" t="s">
        <v>41</v>
      </c>
      <c r="B32" s="36" t="s">
        <v>36</v>
      </c>
      <c r="C32" s="36">
        <v>82114.399999999994</v>
      </c>
      <c r="D32" s="40">
        <f>C32*0.98</f>
        <v>80472.111999999994</v>
      </c>
      <c r="E32" s="33">
        <v>66119.100000000006</v>
      </c>
    </row>
    <row r="33" spans="1:5" ht="23.25" customHeight="1" thickBot="1">
      <c r="A33" s="39"/>
      <c r="B33" s="37"/>
      <c r="C33" s="37"/>
      <c r="D33" s="41"/>
      <c r="E33" s="34"/>
    </row>
    <row r="34" spans="1:5" ht="16.5" thickBot="1">
      <c r="A34" s="9" t="s">
        <v>42</v>
      </c>
      <c r="B34" s="3" t="s">
        <v>34</v>
      </c>
      <c r="C34" s="3">
        <v>2497.4</v>
      </c>
      <c r="D34" s="11">
        <v>2497.4</v>
      </c>
      <c r="E34" s="17">
        <v>2267.4</v>
      </c>
    </row>
    <row r="35" spans="1:5" ht="48" thickBot="1">
      <c r="A35" s="9" t="s">
        <v>43</v>
      </c>
      <c r="B35" s="3" t="s">
        <v>52</v>
      </c>
      <c r="C35" s="3">
        <v>6655.9</v>
      </c>
      <c r="D35" s="11">
        <v>6655.9</v>
      </c>
      <c r="E35" s="17">
        <v>6285.1</v>
      </c>
    </row>
    <row r="36" spans="1:5" ht="16.5" thickBot="1">
      <c r="A36" s="9" t="s">
        <v>44</v>
      </c>
      <c r="B36" s="3" t="s">
        <v>24</v>
      </c>
      <c r="C36" s="3">
        <v>34790</v>
      </c>
      <c r="D36" s="11">
        <f>C36*0.99</f>
        <v>34442.1</v>
      </c>
      <c r="E36" s="17">
        <v>49092.800000000003</v>
      </c>
    </row>
    <row r="37" spans="1:5" ht="32.25" thickBot="1">
      <c r="A37" s="9" t="s">
        <v>45</v>
      </c>
      <c r="B37" s="3" t="s">
        <v>53</v>
      </c>
      <c r="C37" s="3">
        <v>121164.4</v>
      </c>
      <c r="D37" s="11">
        <f>C37*0.98</f>
        <v>118741.11199999999</v>
      </c>
      <c r="E37" s="17">
        <v>181396.6</v>
      </c>
    </row>
    <row r="38" spans="1:5" ht="16.5" thickBot="1">
      <c r="A38" s="25" t="s">
        <v>62</v>
      </c>
      <c r="B38" s="3" t="s">
        <v>63</v>
      </c>
      <c r="C38" s="3">
        <v>5490</v>
      </c>
      <c r="D38" s="11">
        <v>5490</v>
      </c>
      <c r="E38" s="17">
        <v>0</v>
      </c>
    </row>
    <row r="39" spans="1:5" ht="16.5" thickBot="1">
      <c r="A39" s="9" t="s">
        <v>46</v>
      </c>
      <c r="B39" s="3" t="s">
        <v>25</v>
      </c>
      <c r="C39" s="3">
        <v>791070</v>
      </c>
      <c r="D39" s="11">
        <f>C39*0.98</f>
        <v>775248.6</v>
      </c>
      <c r="E39" s="17">
        <v>696142.2</v>
      </c>
    </row>
    <row r="40" spans="1:5" ht="32.25" thickBot="1">
      <c r="A40" s="9" t="s">
        <v>47</v>
      </c>
      <c r="B40" s="3" t="s">
        <v>54</v>
      </c>
      <c r="C40" s="3">
        <v>103687</v>
      </c>
      <c r="D40" s="11">
        <f>C40*0.98</f>
        <v>101613.26</v>
      </c>
      <c r="E40" s="17">
        <v>88643.7</v>
      </c>
    </row>
    <row r="41" spans="1:5" ht="16.5" thickBot="1">
      <c r="A41" s="9" t="s">
        <v>48</v>
      </c>
      <c r="B41" s="3" t="s">
        <v>26</v>
      </c>
      <c r="C41" s="3">
        <v>94.1</v>
      </c>
      <c r="D41" s="11">
        <v>94.1</v>
      </c>
      <c r="E41" s="17">
        <v>56.9</v>
      </c>
    </row>
    <row r="42" spans="1:5" ht="16.5" thickBot="1">
      <c r="A42" s="9" t="s">
        <v>49</v>
      </c>
      <c r="B42" s="3" t="s">
        <v>27</v>
      </c>
      <c r="C42" s="3">
        <v>54182.1</v>
      </c>
      <c r="D42" s="11">
        <f>C42*0.96</f>
        <v>52014.815999999999</v>
      </c>
      <c r="E42" s="17">
        <v>35862.800000000003</v>
      </c>
    </row>
    <row r="43" spans="1:5" ht="32.25" thickBot="1">
      <c r="A43" s="9" t="s">
        <v>50</v>
      </c>
      <c r="B43" s="3" t="s">
        <v>55</v>
      </c>
      <c r="C43" s="3">
        <v>9906.2000000000007</v>
      </c>
      <c r="D43" s="11">
        <v>9906.2000000000007</v>
      </c>
      <c r="E43" s="17">
        <v>5895.8</v>
      </c>
    </row>
    <row r="44" spans="1:5" ht="48" thickBot="1">
      <c r="A44" s="9" t="s">
        <v>51</v>
      </c>
      <c r="B44" s="3" t="s">
        <v>35</v>
      </c>
      <c r="C44" s="8">
        <v>167932.7</v>
      </c>
      <c r="D44" s="30">
        <v>167932.7</v>
      </c>
      <c r="E44" s="20">
        <v>138039.70000000001</v>
      </c>
    </row>
    <row r="45" spans="1:5" ht="16.5" thickBot="1">
      <c r="A45" s="6"/>
      <c r="B45" s="3" t="s">
        <v>28</v>
      </c>
      <c r="C45" s="3">
        <f>C32+C34+C35+C36+C37+C38+C39+C40+C41+C42+C43+C44</f>
        <v>1379584.2000000002</v>
      </c>
      <c r="D45" s="11">
        <f>D32+D34+D35+D36+D37+D38+D39+D40+D41+D42+D43+D44</f>
        <v>1355108.3</v>
      </c>
      <c r="E45" s="19">
        <f>E32+E35+E36+E37+E39+E40+E41+E42+E43+E34+E44</f>
        <v>1269802.0999999999</v>
      </c>
    </row>
    <row r="47" spans="1:5">
      <c r="C47" s="23"/>
      <c r="D47" s="23"/>
      <c r="E47" s="23"/>
    </row>
  </sheetData>
  <mergeCells count="10">
    <mergeCell ref="A1:E1"/>
    <mergeCell ref="E32:E33"/>
    <mergeCell ref="A3:E3"/>
    <mergeCell ref="A4:A5"/>
    <mergeCell ref="B4:B5"/>
    <mergeCell ref="E4:E5"/>
    <mergeCell ref="A32:A33"/>
    <mergeCell ref="B32:B33"/>
    <mergeCell ref="C32:C33"/>
    <mergeCell ref="D32:D33"/>
  </mergeCells>
  <phoneticPr fontId="4" type="noConversion"/>
  <pageMargins left="0.78740157480314965" right="0.78740157480314965" top="0.39370078740157483" bottom="0.19685039370078741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8"/>
  <sheetViews>
    <sheetView tabSelected="1" topLeftCell="A34" workbookViewId="0">
      <selection activeCell="C41" sqref="C41"/>
    </sheetView>
  </sheetViews>
  <sheetFormatPr defaultRowHeight="12.75"/>
  <cols>
    <col min="1" max="1" width="17.140625" customWidth="1"/>
    <col min="2" max="2" width="46.140625" style="26" customWidth="1"/>
    <col min="3" max="3" width="11.7109375" customWidth="1"/>
    <col min="4" max="4" width="13.85546875" customWidth="1"/>
    <col min="5" max="5" width="14.85546875" customWidth="1"/>
  </cols>
  <sheetData>
    <row r="1" spans="1:5" ht="20.25">
      <c r="A1" s="42" t="s">
        <v>64</v>
      </c>
      <c r="B1" s="42"/>
      <c r="C1" s="42"/>
      <c r="D1" s="42"/>
      <c r="E1" s="42"/>
    </row>
    <row r="2" spans="1:5" ht="15.75">
      <c r="A2" s="1" t="s">
        <v>0</v>
      </c>
    </row>
    <row r="3" spans="1:5" ht="16.5" thickBot="1">
      <c r="A3" s="1" t="s">
        <v>1</v>
      </c>
    </row>
    <row r="4" spans="1:5" ht="15.75">
      <c r="A4" s="7" t="s">
        <v>2</v>
      </c>
      <c r="B4" s="27" t="s">
        <v>3</v>
      </c>
      <c r="C4" s="2" t="s">
        <v>4</v>
      </c>
      <c r="D4" s="2" t="s">
        <v>29</v>
      </c>
      <c r="E4" s="24" t="s">
        <v>61</v>
      </c>
    </row>
    <row r="5" spans="1:5" ht="16.5" thickBot="1">
      <c r="A5" s="5"/>
      <c r="B5" s="28"/>
      <c r="C5" s="3">
        <v>2022</v>
      </c>
      <c r="D5" s="3">
        <v>2022</v>
      </c>
      <c r="E5" s="5"/>
    </row>
    <row r="6" spans="1:5" ht="32.25" thickBot="1">
      <c r="A6" s="5">
        <v>10000000</v>
      </c>
      <c r="B6" s="29" t="s">
        <v>5</v>
      </c>
      <c r="C6" s="3">
        <f>C7+C11+C19+C20+C21+C28+C29+C30+C31+C32+C16+C10</f>
        <v>212571.10000000003</v>
      </c>
      <c r="D6" s="3">
        <f>D7+D11+D19+D20+D21+D28+D29+D30+D31+D32+D16+D10</f>
        <v>203898.00000000006</v>
      </c>
      <c r="E6" s="3">
        <f>E7+E11+E19+E20+E21+E28+E29+E30+E31+E32+E16+E10</f>
        <v>176951.99999999997</v>
      </c>
    </row>
    <row r="7" spans="1:5" ht="16.5" thickBot="1">
      <c r="A7" s="5">
        <v>10100000</v>
      </c>
      <c r="B7" s="29" t="s">
        <v>6</v>
      </c>
      <c r="C7" s="3">
        <f>C8+C9</f>
        <v>126203</v>
      </c>
      <c r="D7" s="3">
        <f>D8+D9</f>
        <v>126203</v>
      </c>
      <c r="E7" s="3">
        <f>E8+E9</f>
        <v>121574.3</v>
      </c>
    </row>
    <row r="8" spans="1:5" ht="16.5" thickBot="1">
      <c r="A8" s="6">
        <v>10101012</v>
      </c>
      <c r="B8" s="22" t="s">
        <v>7</v>
      </c>
      <c r="C8" s="4">
        <v>70</v>
      </c>
      <c r="D8" s="4">
        <v>70</v>
      </c>
      <c r="E8" s="4">
        <v>417.3</v>
      </c>
    </row>
    <row r="9" spans="1:5" ht="16.5" thickBot="1">
      <c r="A9" s="6">
        <v>10102000</v>
      </c>
      <c r="B9" s="22" t="s">
        <v>8</v>
      </c>
      <c r="C9" s="4">
        <v>126133</v>
      </c>
      <c r="D9" s="4">
        <v>126133</v>
      </c>
      <c r="E9" s="4">
        <v>121157</v>
      </c>
    </row>
    <row r="10" spans="1:5" ht="32.25" thickBot="1">
      <c r="A10" s="5">
        <v>10302000</v>
      </c>
      <c r="B10" s="29" t="s">
        <v>40</v>
      </c>
      <c r="C10" s="3">
        <v>9234.7000000000007</v>
      </c>
      <c r="D10" s="3">
        <v>9234.7000000000007</v>
      </c>
      <c r="E10" s="3">
        <v>4625.3999999999996</v>
      </c>
    </row>
    <row r="11" spans="1:5" ht="16.5" thickBot="1">
      <c r="A11" s="5">
        <v>10500000</v>
      </c>
      <c r="B11" s="29" t="s">
        <v>9</v>
      </c>
      <c r="C11" s="3">
        <f>C13+C14+C15+C12</f>
        <v>27484.1</v>
      </c>
      <c r="D11" s="3">
        <f>D13+D14+D15+D12</f>
        <v>32419.1</v>
      </c>
      <c r="E11" s="3">
        <f>E13+E14+E15</f>
        <v>14155.900000000001</v>
      </c>
    </row>
    <row r="12" spans="1:5" ht="32.25" thickBot="1">
      <c r="A12" s="6">
        <v>10501000</v>
      </c>
      <c r="B12" s="22" t="s">
        <v>58</v>
      </c>
      <c r="C12" s="4">
        <v>15540</v>
      </c>
      <c r="D12" s="4">
        <v>23040</v>
      </c>
      <c r="E12" s="3">
        <v>18152</v>
      </c>
    </row>
    <row r="13" spans="1:5" ht="32.25" thickBot="1">
      <c r="A13" s="6">
        <v>10502000</v>
      </c>
      <c r="B13" s="22" t="s">
        <v>10</v>
      </c>
      <c r="C13" s="4">
        <v>55</v>
      </c>
      <c r="D13" s="4">
        <v>225</v>
      </c>
      <c r="E13" s="4">
        <v>2232.1</v>
      </c>
    </row>
    <row r="14" spans="1:5" ht="16.5" thickBot="1">
      <c r="A14" s="6">
        <v>10503000</v>
      </c>
      <c r="B14" s="22" t="s">
        <v>11</v>
      </c>
      <c r="C14" s="4">
        <v>4739.1000000000004</v>
      </c>
      <c r="D14" s="4">
        <v>4504.1000000000004</v>
      </c>
      <c r="E14" s="4">
        <v>5198.1000000000004</v>
      </c>
    </row>
    <row r="15" spans="1:5" ht="32.25" thickBot="1">
      <c r="A15" s="6">
        <v>10504000</v>
      </c>
      <c r="B15" s="22" t="s">
        <v>37</v>
      </c>
      <c r="C15" s="4">
        <v>7150</v>
      </c>
      <c r="D15" s="4">
        <v>4650</v>
      </c>
      <c r="E15" s="4">
        <v>6725.7</v>
      </c>
    </row>
    <row r="16" spans="1:5" ht="16.5" thickBot="1">
      <c r="A16" s="5">
        <v>10600000</v>
      </c>
      <c r="B16" s="29" t="s">
        <v>31</v>
      </c>
      <c r="C16" s="3">
        <f>C17+C18</f>
        <v>3960.3</v>
      </c>
      <c r="D16" s="3">
        <f>D17+D18</f>
        <v>4602.2</v>
      </c>
      <c r="E16" s="3">
        <f>E17+E18</f>
        <v>4381.8999999999996</v>
      </c>
    </row>
    <row r="17" spans="1:5" ht="16.5" thickBot="1">
      <c r="A17" s="6">
        <v>10601000</v>
      </c>
      <c r="B17" s="22" t="s">
        <v>32</v>
      </c>
      <c r="C17" s="4">
        <v>1068.5</v>
      </c>
      <c r="D17" s="4">
        <v>1629</v>
      </c>
      <c r="E17" s="4">
        <v>1471.4</v>
      </c>
    </row>
    <row r="18" spans="1:5" ht="16.5" thickBot="1">
      <c r="A18" s="6">
        <v>10606000</v>
      </c>
      <c r="B18" s="22" t="s">
        <v>33</v>
      </c>
      <c r="C18" s="4">
        <v>2891.8</v>
      </c>
      <c r="D18" s="4">
        <v>2973.2</v>
      </c>
      <c r="E18" s="4">
        <v>2910.5</v>
      </c>
    </row>
    <row r="19" spans="1:5" ht="16.5" thickBot="1">
      <c r="A19" s="5">
        <v>10800000</v>
      </c>
      <c r="B19" s="29" t="s">
        <v>12</v>
      </c>
      <c r="C19" s="3">
        <v>3277.9</v>
      </c>
      <c r="D19" s="3">
        <v>3877.9</v>
      </c>
      <c r="E19" s="3">
        <v>3838.4</v>
      </c>
    </row>
    <row r="20" spans="1:5" ht="16.5" thickBot="1">
      <c r="A20" s="5">
        <v>10900000</v>
      </c>
      <c r="B20" s="29" t="s">
        <v>13</v>
      </c>
      <c r="C20" s="3"/>
      <c r="D20" s="3"/>
      <c r="E20" s="3"/>
    </row>
    <row r="21" spans="1:5" ht="48" thickBot="1">
      <c r="A21" s="5">
        <v>11100000</v>
      </c>
      <c r="B21" s="29" t="s">
        <v>14</v>
      </c>
      <c r="C21" s="3">
        <f>C22+C23+C24+C27+C26+C25</f>
        <v>27666.9</v>
      </c>
      <c r="D21" s="3">
        <f>D22+D23+D24+D27+D26+D25</f>
        <v>12606.9</v>
      </c>
      <c r="E21" s="3">
        <f>E22+E23+E24+E27+E26+E25</f>
        <v>12975.5</v>
      </c>
    </row>
    <row r="22" spans="1:5" ht="48" thickBot="1">
      <c r="A22" s="6">
        <v>11105020</v>
      </c>
      <c r="B22" s="22" t="s">
        <v>56</v>
      </c>
      <c r="C22" s="4">
        <v>2576.5</v>
      </c>
      <c r="D22" s="4">
        <v>2826.5</v>
      </c>
      <c r="E22" s="4">
        <v>2675.9</v>
      </c>
    </row>
    <row r="23" spans="1:5" ht="63.75" thickBot="1">
      <c r="A23" s="6">
        <v>11105030</v>
      </c>
      <c r="B23" s="22" t="s">
        <v>15</v>
      </c>
      <c r="C23" s="4">
        <v>7630.4</v>
      </c>
      <c r="D23" s="4">
        <v>7630.4</v>
      </c>
      <c r="E23" s="4">
        <v>8081.8</v>
      </c>
    </row>
    <row r="24" spans="1:5" ht="16.5" thickBot="1">
      <c r="A24" s="6">
        <v>11105010</v>
      </c>
      <c r="B24" s="22" t="s">
        <v>16</v>
      </c>
      <c r="C24" s="4">
        <v>17010</v>
      </c>
      <c r="D24" s="4">
        <v>1700</v>
      </c>
      <c r="E24" s="4">
        <v>1928.6</v>
      </c>
    </row>
    <row r="25" spans="1:5" ht="32.25" thickBot="1">
      <c r="A25" s="6">
        <v>11105300</v>
      </c>
      <c r="B25" s="22" t="s">
        <v>57</v>
      </c>
      <c r="C25" s="4"/>
      <c r="D25" s="4"/>
      <c r="E25" s="4">
        <v>1.9</v>
      </c>
    </row>
    <row r="26" spans="1:5" ht="16.5" thickBot="1">
      <c r="A26" s="6">
        <v>11107010</v>
      </c>
      <c r="B26" s="22" t="s">
        <v>38</v>
      </c>
      <c r="C26" s="4"/>
      <c r="D26" s="4"/>
      <c r="E26" s="4"/>
    </row>
    <row r="27" spans="1:5" ht="32.25" thickBot="1">
      <c r="A27" s="6">
        <v>11109040</v>
      </c>
      <c r="B27" s="22" t="s">
        <v>30</v>
      </c>
      <c r="C27" s="4">
        <v>450</v>
      </c>
      <c r="D27" s="4">
        <v>450</v>
      </c>
      <c r="E27" s="4">
        <v>287.3</v>
      </c>
    </row>
    <row r="28" spans="1:5" ht="32.25" thickBot="1">
      <c r="A28" s="5">
        <v>11201000</v>
      </c>
      <c r="B28" s="29" t="s">
        <v>17</v>
      </c>
      <c r="C28" s="3">
        <v>500</v>
      </c>
      <c r="D28" s="3">
        <v>500</v>
      </c>
      <c r="E28" s="3">
        <v>873.5</v>
      </c>
    </row>
    <row r="29" spans="1:5" ht="32.25" thickBot="1">
      <c r="A29" s="5">
        <v>11300000</v>
      </c>
      <c r="B29" s="29" t="s">
        <v>18</v>
      </c>
      <c r="C29" s="3">
        <v>10318.700000000001</v>
      </c>
      <c r="D29" s="3">
        <v>10528.7</v>
      </c>
      <c r="E29" s="3">
        <v>10330.4</v>
      </c>
    </row>
    <row r="30" spans="1:5" ht="32.25" thickBot="1">
      <c r="A30" s="5">
        <v>11400000</v>
      </c>
      <c r="B30" s="29" t="s">
        <v>19</v>
      </c>
      <c r="C30" s="3">
        <v>1957.7</v>
      </c>
      <c r="D30" s="3">
        <v>1957.7</v>
      </c>
      <c r="E30" s="3">
        <v>2685.8</v>
      </c>
    </row>
    <row r="31" spans="1:5" ht="16.5" thickBot="1">
      <c r="A31" s="5">
        <v>11600000</v>
      </c>
      <c r="B31" s="29" t="s">
        <v>20</v>
      </c>
      <c r="C31" s="3">
        <v>1232.0999999999999</v>
      </c>
      <c r="D31" s="3">
        <v>1232.0999999999999</v>
      </c>
      <c r="E31" s="3">
        <v>1330.8</v>
      </c>
    </row>
    <row r="32" spans="1:5" ht="16.5" thickBot="1">
      <c r="A32" s="5">
        <v>11700000</v>
      </c>
      <c r="B32" s="29" t="s">
        <v>21</v>
      </c>
      <c r="C32" s="3">
        <v>735.7</v>
      </c>
      <c r="D32" s="3">
        <v>735.7</v>
      </c>
      <c r="E32" s="3">
        <v>180.1</v>
      </c>
    </row>
    <row r="33" spans="1:5" ht="16.5" thickBot="1">
      <c r="A33" s="5">
        <v>20000000</v>
      </c>
      <c r="B33" s="29" t="s">
        <v>22</v>
      </c>
      <c r="C33" s="3">
        <v>1272415.8</v>
      </c>
      <c r="D33" s="3">
        <v>1272415.8</v>
      </c>
      <c r="E33" s="3">
        <v>1080858.1000000001</v>
      </c>
    </row>
    <row r="34" spans="1:5" ht="16.5" thickBot="1">
      <c r="A34" s="6"/>
      <c r="B34" s="29" t="s">
        <v>23</v>
      </c>
      <c r="C34" s="3">
        <f>C33+C6</f>
        <v>1484986.9000000001</v>
      </c>
      <c r="D34" s="10">
        <f>D33+D6</f>
        <v>1476313.8</v>
      </c>
      <c r="E34" s="3">
        <f>E33+E6</f>
        <v>1257810.1000000001</v>
      </c>
    </row>
    <row r="35" spans="1:5" ht="15.75" customHeight="1">
      <c r="A35" s="38" t="s">
        <v>41</v>
      </c>
      <c r="B35" s="45" t="s">
        <v>36</v>
      </c>
      <c r="C35" s="43">
        <v>226490.7</v>
      </c>
      <c r="D35" s="43">
        <f>C35*0.96</f>
        <v>217431.07200000001</v>
      </c>
      <c r="E35" s="43">
        <v>196453.2</v>
      </c>
    </row>
    <row r="36" spans="1:5" ht="24" customHeight="1" thickBot="1">
      <c r="A36" s="39"/>
      <c r="B36" s="46"/>
      <c r="C36" s="44"/>
      <c r="D36" s="44"/>
      <c r="E36" s="44"/>
    </row>
    <row r="37" spans="1:5" ht="22.5" customHeight="1" thickBot="1">
      <c r="A37" s="9" t="s">
        <v>42</v>
      </c>
      <c r="B37" s="29" t="s">
        <v>34</v>
      </c>
      <c r="C37" s="31">
        <v>2497.4</v>
      </c>
      <c r="D37" s="31">
        <v>2497.4</v>
      </c>
      <c r="E37" s="31">
        <v>2267.4</v>
      </c>
    </row>
    <row r="38" spans="1:5" ht="67.5" customHeight="1" thickBot="1">
      <c r="A38" s="9" t="s">
        <v>43</v>
      </c>
      <c r="B38" s="29" t="s">
        <v>52</v>
      </c>
      <c r="C38" s="31">
        <v>13919.6</v>
      </c>
      <c r="D38" s="31">
        <f>C38*0.98</f>
        <v>13641.208000000001</v>
      </c>
      <c r="E38" s="31">
        <v>12894.7</v>
      </c>
    </row>
    <row r="39" spans="1:5" ht="20.25" customHeight="1" thickBot="1">
      <c r="A39" s="9" t="s">
        <v>44</v>
      </c>
      <c r="B39" s="29" t="s">
        <v>24</v>
      </c>
      <c r="C39" s="31">
        <v>83154.600000000006</v>
      </c>
      <c r="D39" s="31">
        <f>C39*0.96</f>
        <v>79828.415999999997</v>
      </c>
      <c r="E39" s="31">
        <v>54344.4</v>
      </c>
    </row>
    <row r="40" spans="1:5" ht="33" customHeight="1" thickBot="1">
      <c r="A40" s="9" t="s">
        <v>45</v>
      </c>
      <c r="B40" s="29" t="s">
        <v>53</v>
      </c>
      <c r="C40" s="31">
        <v>226268.6</v>
      </c>
      <c r="D40" s="31">
        <f>C40*0.98</f>
        <v>221743.228</v>
      </c>
      <c r="E40" s="31">
        <v>197759.8</v>
      </c>
    </row>
    <row r="41" spans="1:5" ht="33" customHeight="1" thickBot="1">
      <c r="A41" s="25" t="s">
        <v>62</v>
      </c>
      <c r="B41" s="29" t="s">
        <v>63</v>
      </c>
      <c r="C41" s="31">
        <v>3847.3</v>
      </c>
      <c r="D41" s="31">
        <v>3847.3</v>
      </c>
      <c r="E41" s="32">
        <v>0</v>
      </c>
    </row>
    <row r="42" spans="1:5" ht="21" customHeight="1" thickBot="1">
      <c r="A42" s="9" t="s">
        <v>46</v>
      </c>
      <c r="B42" s="29" t="s">
        <v>25</v>
      </c>
      <c r="C42" s="31">
        <v>791070</v>
      </c>
      <c r="D42" s="31">
        <v>767337.9</v>
      </c>
      <c r="E42" s="31">
        <v>696142.2</v>
      </c>
    </row>
    <row r="43" spans="1:5" ht="34.5" customHeight="1" thickBot="1">
      <c r="A43" s="9" t="s">
        <v>47</v>
      </c>
      <c r="B43" s="29" t="s">
        <v>54</v>
      </c>
      <c r="C43" s="31">
        <v>107673.2</v>
      </c>
      <c r="D43" s="31">
        <f>C43*0.97</f>
        <v>104443.004</v>
      </c>
      <c r="E43" s="31">
        <v>94133.8</v>
      </c>
    </row>
    <row r="44" spans="1:5" ht="21" customHeight="1" thickBot="1">
      <c r="A44" s="9" t="s">
        <v>48</v>
      </c>
      <c r="B44" s="29" t="s">
        <v>26</v>
      </c>
      <c r="C44" s="31">
        <v>109.8</v>
      </c>
      <c r="D44" s="31">
        <v>109.8</v>
      </c>
      <c r="E44" s="31">
        <v>56.9</v>
      </c>
    </row>
    <row r="45" spans="1:5" ht="19.5" customHeight="1" thickBot="1">
      <c r="A45" s="9" t="s">
        <v>49</v>
      </c>
      <c r="B45" s="29" t="s">
        <v>27</v>
      </c>
      <c r="C45" s="31">
        <v>54740.2</v>
      </c>
      <c r="D45" s="31">
        <f>C45*0.98</f>
        <v>53645.395999999993</v>
      </c>
      <c r="E45" s="31">
        <v>36413.5</v>
      </c>
    </row>
    <row r="46" spans="1:5" ht="16.5" thickBot="1">
      <c r="A46" s="9" t="s">
        <v>50</v>
      </c>
      <c r="B46" s="29" t="s">
        <v>55</v>
      </c>
      <c r="C46" s="31">
        <v>12168.6</v>
      </c>
      <c r="D46" s="31">
        <f>C46*0.98</f>
        <v>11925.228000000001</v>
      </c>
      <c r="E46" s="31">
        <v>7917.5</v>
      </c>
    </row>
    <row r="47" spans="1:5" ht="32.25" thickBot="1">
      <c r="A47" s="9" t="s">
        <v>51</v>
      </c>
      <c r="B47" s="29" t="s">
        <v>35</v>
      </c>
      <c r="C47" s="31"/>
      <c r="D47" s="31">
        <v>0</v>
      </c>
      <c r="E47" s="31">
        <v>0</v>
      </c>
    </row>
    <row r="48" spans="1:5" ht="16.5" thickBot="1">
      <c r="A48" s="6"/>
      <c r="B48" s="29" t="s">
        <v>28</v>
      </c>
      <c r="C48" s="31">
        <f>C35+C37+C38+C39+C40+C41+C42+C43+C44+C45+C46</f>
        <v>1521940.0000000002</v>
      </c>
      <c r="D48" s="31">
        <f t="shared" ref="D48:E48" si="0">D35+D38+D39+D40+D42+D43+D44+D45+D46+D47+D37+D41</f>
        <v>1476449.9519999998</v>
      </c>
      <c r="E48" s="31">
        <f t="shared" si="0"/>
        <v>1298383.3999999999</v>
      </c>
    </row>
  </sheetData>
  <mergeCells count="6">
    <mergeCell ref="A1:E1"/>
    <mergeCell ref="E35:E36"/>
    <mergeCell ref="A35:A36"/>
    <mergeCell ref="B35:B36"/>
    <mergeCell ref="C35:C36"/>
    <mergeCell ref="D35:D36"/>
  </mergeCells>
  <phoneticPr fontId="4" type="noConversion"/>
  <pageMargins left="0.78740157480314965" right="0.59055118110236227" top="0.59055118110236227" bottom="0.59055118110236227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район</vt:lpstr>
      <vt:lpstr>консолидированный</vt:lpstr>
      <vt:lpstr>консолидированный!Область_печати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Пользователь</cp:lastModifiedBy>
  <cp:lastPrinted>2022-11-10T07:11:25Z</cp:lastPrinted>
  <dcterms:created xsi:type="dcterms:W3CDTF">2013-11-14T03:28:17Z</dcterms:created>
  <dcterms:modified xsi:type="dcterms:W3CDTF">2022-11-10T07:12:08Z</dcterms:modified>
</cp:coreProperties>
</file>