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ыбак\Новый сайт\10.10.2023\Бюджетный калькулятор\"/>
    </mc:Choice>
  </mc:AlternateContent>
  <xr:revisionPtr revIDLastSave="0" documentId="13_ncr:1_{76ACF9BE-604D-42A3-BC9A-A2683DEA72B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калькулято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6" i="1"/>
  <c r="G14" i="1" l="1"/>
  <c r="G17" i="1"/>
  <c r="G31" i="1" l="1"/>
  <c r="G27" i="1"/>
  <c r="G23" i="1"/>
  <c r="G28" i="1"/>
  <c r="G30" i="1"/>
  <c r="G26" i="1"/>
  <c r="G25" i="1"/>
  <c r="G24" i="1"/>
  <c r="G29" i="1"/>
  <c r="G32" i="1" l="1"/>
</calcChain>
</file>

<file path=xl/sharedStrings.xml><?xml version="1.0" encoding="utf-8"?>
<sst xmlns="http://schemas.openxmlformats.org/spreadsheetml/2006/main" count="45" uniqueCount="26">
  <si>
    <t>Бюджетный калькулятор</t>
  </si>
  <si>
    <t>Транспортный налог</t>
  </si>
  <si>
    <t>руб.</t>
  </si>
  <si>
    <t>Общая сумма внесенных платежей</t>
  </si>
  <si>
    <t>Поступления в краевой бюджет</t>
  </si>
  <si>
    <t>Поступления в районный бюджет</t>
  </si>
  <si>
    <t>Средства, поступившие в районный бюджет от уплаченных Вами налоговых платежей будут направлены на:</t>
  </si>
  <si>
    <t>Укажите уплаченные Вами налоговые отчисления: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</si>
  <si>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</si>
  <si>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</si>
  <si>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</si>
  <si>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</si>
  <si>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</t>
  </si>
  <si>
    <t>социальная политика</t>
  </si>
  <si>
    <t>физкультура и спорт</t>
  </si>
  <si>
    <t>межбюджетные трансферты поселениям</t>
  </si>
  <si>
    <t>прочие отрасли</t>
  </si>
  <si>
    <t>ИТОГО</t>
  </si>
  <si>
    <t>Налог на доходы физических лиц жителя городского поселения(НДФЛ)</t>
  </si>
  <si>
    <t>Налог на доходы физических лиц жителя сельского  (НДФЛ)</t>
  </si>
  <si>
    <t>Поступления в бюджет городского поселения</t>
  </si>
  <si>
    <t>Поступления в бюджет сельского поселения</t>
  </si>
  <si>
    <t>Налог на имущество физических лиц жителя городского поселения</t>
  </si>
  <si>
    <t>Налог на имущество физических лиц жителя сельского поселения</t>
  </si>
  <si>
    <t>Земельный налог жителя городского поселения</t>
  </si>
  <si>
    <t>Земельный налог жителя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</si>
</sst>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12"/>
      <color theme="3" tint="-0.249977111117893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2" fontId="1" fillId="2" borderId="1" xfId="0" applyNumberFormat="1" applyFont="1" applyFill="1" applyBorder="1" applyAlignment="1">
      <alignment horizontal="right" vertical="top" wrapText="1"/>
    </xf>
    <xf numFmtId="2" fontId="1" fillId="6" borderId="1" xfId="0" applyNumberFormat="1" applyFont="1" applyFill="1" applyBorder="1" applyAlignment="1">
      <alignment horizontal="right" vertical="top" wrapText="1"/>
    </xf>
    <xf numFmtId="2" fontId="1" fillId="7" borderId="1" xfId="0" applyNumberFormat="1" applyFont="1" applyFill="1" applyBorder="1" applyAlignment="1">
      <alignment horizontal="right" vertical="top" wrapText="1"/>
    </xf>
    <xf numFmtId="2" fontId="1" fillId="8" borderId="1" xfId="0" applyNumberFormat="1" applyFont="1" applyFill="1" applyBorder="1" applyAlignment="1">
      <alignment horizontal="right" vertical="top" wrapText="1"/>
    </xf>
    <xf numFmtId="2" fontId="1" fillId="7" borderId="1" xfId="0" applyNumberFormat="1" applyFont="1" applyFill="1" applyBorder="1" applyAlignment="1">
      <alignment vertical="top" wrapText="1"/>
    </xf>
    <xf numFmtId="0" fontId="1" fillId="13" borderId="0" xfId="0" applyFont="1" applyFill="1"/>
    <xf numFmtId="0" fontId="1" fillId="13" borderId="0" xfId="0" applyFont="1" applyFill="1" applyAlignment="1">
      <alignment horizontal="left" vertical="top" wrapText="1"/>
    </xf>
    <xf numFmtId="9" fontId="1" fillId="13" borderId="0" xfId="0" applyNumberFormat="1" applyFont="1" applyFill="1" applyAlignment="1">
      <alignment horizontal="left" vertical="top" wrapText="1"/>
    </xf>
    <xf numFmtId="2" fontId="1" fillId="13" borderId="0" xfId="0" applyNumberFormat="1" applyFont="1" applyFill="1" applyAlignment="1">
      <alignment horizontal="left" vertical="top" wrapText="1"/>
    </xf>
    <xf numFmtId="9" fontId="1" fillId="13" borderId="0" xfId="0" applyNumberFormat="1" applyFont="1" applyFill="1"/>
    <xf numFmtId="0" fontId="1" fillId="10" borderId="0" xfId="0" applyFont="1" applyFill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 vertical="top" wrapText="1"/>
    </xf>
    <xf numFmtId="0" fontId="1" fillId="11" borderId="4" xfId="0" applyFont="1" applyFill="1" applyBorder="1" applyAlignment="1">
      <alignment horizontal="left" vertical="top" wrapText="1"/>
    </xf>
    <xf numFmtId="2" fontId="1" fillId="7" borderId="7" xfId="0" applyNumberFormat="1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13" borderId="3" xfId="0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2" fontId="1" fillId="13" borderId="0" xfId="0" applyNumberFormat="1" applyFont="1" applyFill="1" applyBorder="1" applyAlignment="1">
      <alignment horizontal="right" vertical="top" wrapText="1"/>
    </xf>
    <xf numFmtId="0" fontId="1" fillId="13" borderId="4" xfId="0" applyFont="1" applyFill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right" vertical="top" wrapText="1"/>
    </xf>
    <xf numFmtId="0" fontId="2" fillId="12" borderId="0" xfId="0" applyFont="1" applyFill="1" applyAlignment="1">
      <alignment horizontal="center" vertical="top" wrapText="1"/>
    </xf>
    <xf numFmtId="0" fontId="1" fillId="11" borderId="3" xfId="0" applyFont="1" applyFill="1" applyBorder="1" applyAlignment="1">
      <alignment horizontal="left" vertical="top" wrapText="1"/>
    </xf>
    <xf numFmtId="0" fontId="1" fillId="11" borderId="0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9" borderId="3" xfId="0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0" fontId="3" fillId="10" borderId="0" xfId="0" applyFont="1" applyFill="1" applyAlignment="1">
      <alignment horizontal="center" vertical="top" wrapText="1"/>
    </xf>
    <xf numFmtId="0" fontId="1" fillId="5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279249369557325E-4"/>
          <c:y val="2.2135765894848477E-3"/>
          <c:w val="0.99976721272586211"/>
          <c:h val="0.997786353235831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калькулятор!$B$23</c:f>
              <c:strCache>
                <c:ptCount val="1"/>
                <c:pt idx="0">
                  <c:v>общегосударственные вопросы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  <c:pt idx="0">
                  <c:v>6.4000000000000001E-2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6-48D1-A983-D0E3AE7AF97F}"/>
            </c:ext>
          </c:extLst>
        </c:ser>
        <c:ser>
          <c:idx val="1"/>
          <c:order val="1"/>
          <c:tx>
            <c:strRef>
              <c:f>калькулятор!$B$24</c:f>
              <c:strCache>
                <c:ptCount val="1"/>
                <c:pt idx="0">
                  <c:v>национальная экономика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  <c:pt idx="0">
                  <c:v>2.7099999999999999E-2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6-48D1-A983-D0E3AE7AF97F}"/>
            </c:ext>
          </c:extLst>
        </c:ser>
        <c:ser>
          <c:idx val="2"/>
          <c:order val="2"/>
          <c:tx>
            <c:strRef>
              <c:f>калькулятор!$B$25</c:f>
              <c:strCache>
                <c:ptCount val="1"/>
                <c:pt idx="0">
                  <c:v>жилищно-коммунальное хозяйство</c:v>
                </c:pt>
              </c:strCache>
            </c:strRef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  <c:pt idx="0">
                  <c:v>8.2799999999999999E-2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6-48D1-A983-D0E3AE7AF97F}"/>
            </c:ext>
          </c:extLst>
        </c:ser>
        <c:ser>
          <c:idx val="3"/>
          <c:order val="3"/>
          <c:tx>
            <c:strRef>
              <c:f>калькулятор!$B$26</c:f>
              <c:strCache>
                <c:ptCount val="1"/>
                <c:pt idx="0">
                  <c:v>образование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  <c:pt idx="0">
                  <c:v>0.56599999999999995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6-48D1-A983-D0E3AE7AF97F}"/>
            </c:ext>
          </c:extLst>
        </c:ser>
        <c:ser>
          <c:idx val="4"/>
          <c:order val="4"/>
          <c:tx>
            <c:strRef>
              <c:f>калькулятор!$B$27</c:f>
              <c:strCache>
                <c:ptCount val="1"/>
                <c:pt idx="0">
                  <c:v>культура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  <c:pt idx="0">
                  <c:v>7.8100000000000003E-2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6-48D1-A983-D0E3AE7AF97F}"/>
            </c:ext>
          </c:extLst>
        </c:ser>
        <c:ser>
          <c:idx val="5"/>
          <c:order val="5"/>
          <c:tx>
            <c:strRef>
              <c:f>калькулятор!$B$28</c:f>
              <c:strCache>
                <c:ptCount val="1"/>
                <c:pt idx="0">
                  <c:v>социальная политика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  <c:pt idx="0">
                  <c:v>5.96E-2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6-48D1-A983-D0E3AE7AF97F}"/>
            </c:ext>
          </c:extLst>
        </c:ser>
        <c:ser>
          <c:idx val="6"/>
          <c:order val="6"/>
          <c:tx>
            <c:strRef>
              <c:f>калькулятор!$B$29</c:f>
              <c:strCache>
                <c:ptCount val="1"/>
                <c:pt idx="0">
                  <c:v>физкультура и спорт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  <c:pt idx="0">
                  <c:v>2.9999999999999997E-4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6-48D1-A983-D0E3AE7AF97F}"/>
            </c:ext>
          </c:extLst>
        </c:ser>
        <c:ser>
          <c:idx val="7"/>
          <c:order val="7"/>
          <c:tx>
            <c:strRef>
              <c:f>калькулятор!$B$30</c:f>
              <c:strCache>
                <c:ptCount val="1"/>
                <c:pt idx="0">
                  <c:v>межбюджетные трансферты поселениям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  <c:pt idx="0">
                  <c:v>0.1162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6-48D1-A983-D0E3AE7AF97F}"/>
            </c:ext>
          </c:extLst>
        </c:ser>
        <c:ser>
          <c:idx val="8"/>
          <c:order val="8"/>
          <c:tx>
            <c:strRef>
              <c:f>калькулятор!$B$31</c:f>
              <c:strCache>
                <c:ptCount val="1"/>
                <c:pt idx="0">
                  <c:v>прочие отрасли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1"/>
                <c:pt idx="0">
                  <c:v>5.8999999999999999E-3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6-48D1-A983-D0E3AE7AF9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58"/>
        <c:axId val="72738304"/>
        <c:axId val="72739840"/>
      </c:barChart>
      <c:catAx>
        <c:axId val="72738304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72739840"/>
        <c:crosses val="autoZero"/>
        <c:auto val="1"/>
        <c:lblAlgn val="ctr"/>
        <c:lblOffset val="100"/>
        <c:noMultiLvlLbl val="0"/>
      </c:catAx>
      <c:valAx>
        <c:axId val="7273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3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263768</xdr:colOff>
      <xdr:row>5</xdr:row>
      <xdr:rowOff>8791</xdr:rowOff>
    </xdr:from>
    <xdr:to>
      <xdr:col>18</xdr:col>
      <xdr:colOff>583473</xdr:colOff>
      <xdr:row>32</xdr:row>
      <xdr:rowOff>34833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3"/>
  <sheetViews>
    <sheetView tabSelected="1" topLeftCell="A4" workbookViewId="0">
      <selection activeCell="K3" sqref="K3"/>
    </sheetView>
  </sheetViews>
  <sheetFormatPr defaultColWidth="9" defaultRowHeight="15" x14ac:dyDescent="0.25"/>
  <cols>
    <col min="1" max="1" width="5.28515625" style="2" customWidth="1"/>
    <col min="2" max="2" width="8.85546875" style="1" customWidth="1"/>
    <col min="3" max="5" width="9" style="1"/>
    <col min="6" max="6" width="16.5703125" style="1" customWidth="1"/>
    <col min="7" max="7" width="10.42578125" style="1" bestFit="1" customWidth="1"/>
    <col min="8" max="9" width="9" style="1"/>
    <col min="10" max="16384" width="9" style="2"/>
  </cols>
  <sheetData>
    <row r="1" spans="1:30" ht="14.45" customHeight="1" x14ac:dyDescent="0.25">
      <c r="A1" s="8"/>
      <c r="B1" s="27" t="s">
        <v>0</v>
      </c>
      <c r="C1" s="27"/>
      <c r="D1" s="27"/>
      <c r="E1" s="27"/>
      <c r="F1" s="27"/>
      <c r="G1" s="27"/>
      <c r="H1" s="27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4.45" x14ac:dyDescent="0.25">
      <c r="A2" s="8"/>
      <c r="B2" s="9"/>
      <c r="C2" s="9"/>
      <c r="D2" s="9"/>
      <c r="E2" s="9"/>
      <c r="F2" s="9"/>
      <c r="G2" s="9"/>
      <c r="H2" s="9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14.65" x14ac:dyDescent="0.25">
      <c r="A3" s="8"/>
      <c r="B3" s="9"/>
      <c r="C3" s="9"/>
      <c r="D3" s="9"/>
      <c r="E3" s="9"/>
      <c r="F3" s="9"/>
      <c r="G3" s="9"/>
      <c r="H3" s="9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4.45" customHeight="1" x14ac:dyDescent="0.25">
      <c r="A4" s="8"/>
      <c r="B4" s="40" t="s">
        <v>7</v>
      </c>
      <c r="C4" s="40"/>
      <c r="D4" s="40"/>
      <c r="E4" s="40"/>
      <c r="F4" s="40"/>
      <c r="G4" s="40"/>
      <c r="H4" s="13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5.75" thickBot="1" x14ac:dyDescent="0.3">
      <c r="A5" s="8"/>
      <c r="B5" s="9"/>
      <c r="C5" s="9"/>
      <c r="D5" s="9"/>
      <c r="E5" s="9"/>
      <c r="F5" s="9"/>
      <c r="G5" s="9"/>
      <c r="H5" s="9"/>
      <c r="I5" s="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31.5" customHeight="1" thickBot="1" x14ac:dyDescent="0.3">
      <c r="A6" s="8"/>
      <c r="B6" s="33" t="s">
        <v>18</v>
      </c>
      <c r="C6" s="33"/>
      <c r="D6" s="33"/>
      <c r="E6" s="33"/>
      <c r="F6" s="33"/>
      <c r="G6" s="3">
        <v>41</v>
      </c>
      <c r="H6" s="14" t="s">
        <v>2</v>
      </c>
      <c r="I6" s="10"/>
      <c r="J6" s="12"/>
      <c r="K6" s="1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4.5" customHeight="1" thickBot="1" x14ac:dyDescent="0.3">
      <c r="A7" s="8"/>
      <c r="B7" s="32" t="s">
        <v>19</v>
      </c>
      <c r="C7" s="33"/>
      <c r="D7" s="33"/>
      <c r="E7" s="33"/>
      <c r="F7" s="33"/>
      <c r="G7" s="26"/>
      <c r="H7" s="14" t="s">
        <v>2</v>
      </c>
      <c r="I7" s="10"/>
      <c r="J7" s="12"/>
      <c r="K7" s="12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31.5" customHeight="1" thickBot="1" x14ac:dyDescent="0.3">
      <c r="A8" s="8"/>
      <c r="B8" s="32" t="s">
        <v>22</v>
      </c>
      <c r="C8" s="33"/>
      <c r="D8" s="33"/>
      <c r="E8" s="33"/>
      <c r="F8" s="33"/>
      <c r="G8" s="26">
        <v>45</v>
      </c>
      <c r="H8" s="15"/>
      <c r="I8" s="10"/>
      <c r="J8" s="12"/>
      <c r="K8" s="12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33" customHeight="1" thickBot="1" x14ac:dyDescent="0.3">
      <c r="A9" s="8"/>
      <c r="B9" s="32" t="s">
        <v>23</v>
      </c>
      <c r="C9" s="33"/>
      <c r="D9" s="33"/>
      <c r="E9" s="33"/>
      <c r="F9" s="33"/>
      <c r="G9" s="3"/>
      <c r="H9" s="15" t="s">
        <v>2</v>
      </c>
      <c r="I9" s="9"/>
      <c r="J9" s="8"/>
      <c r="K9" s="12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7.25" customHeight="1" thickBot="1" x14ac:dyDescent="0.3">
      <c r="A10" s="8"/>
      <c r="B10" s="32" t="s">
        <v>24</v>
      </c>
      <c r="C10" s="33"/>
      <c r="D10" s="33"/>
      <c r="E10" s="33"/>
      <c r="F10" s="33"/>
      <c r="G10" s="3">
        <v>47</v>
      </c>
      <c r="H10" s="15"/>
      <c r="I10" s="9"/>
      <c r="J10" s="8"/>
      <c r="K10" s="1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8.75" customHeight="1" thickBot="1" x14ac:dyDescent="0.3">
      <c r="A11" s="8"/>
      <c r="B11" s="32" t="s">
        <v>25</v>
      </c>
      <c r="C11" s="33"/>
      <c r="D11" s="33"/>
      <c r="E11" s="33"/>
      <c r="F11" s="33"/>
      <c r="G11" s="3"/>
      <c r="H11" s="15" t="s">
        <v>2</v>
      </c>
      <c r="I11" s="9"/>
      <c r="J11" s="8"/>
      <c r="K11" s="12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6.5" customHeight="1" thickBot="1" x14ac:dyDescent="0.3">
      <c r="A12" s="8"/>
      <c r="B12" s="32" t="s">
        <v>1</v>
      </c>
      <c r="C12" s="33"/>
      <c r="D12" s="33"/>
      <c r="E12" s="33"/>
      <c r="F12" s="33"/>
      <c r="G12" s="3">
        <v>13</v>
      </c>
      <c r="H12" s="15" t="s">
        <v>2</v>
      </c>
      <c r="I12" s="1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5.75" thickBot="1" x14ac:dyDescent="0.3">
      <c r="A13" s="8"/>
      <c r="B13" s="22"/>
      <c r="C13" s="23"/>
      <c r="D13" s="23"/>
      <c r="E13" s="23"/>
      <c r="F13" s="23"/>
      <c r="G13" s="24"/>
      <c r="H13" s="25"/>
      <c r="I13" s="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4.45" customHeight="1" thickBot="1" x14ac:dyDescent="0.3">
      <c r="A14" s="8"/>
      <c r="B14" s="32" t="s">
        <v>3</v>
      </c>
      <c r="C14" s="33"/>
      <c r="D14" s="33"/>
      <c r="E14" s="33"/>
      <c r="F14" s="33"/>
      <c r="G14" s="3">
        <f>G6+G7+G9+G11+G12</f>
        <v>54</v>
      </c>
      <c r="H14" s="15" t="s">
        <v>2</v>
      </c>
      <c r="I14" s="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5.75" thickBot="1" x14ac:dyDescent="0.3">
      <c r="A15" s="8"/>
      <c r="B15" s="22"/>
      <c r="C15" s="23"/>
      <c r="D15" s="23"/>
      <c r="E15" s="23"/>
      <c r="F15" s="23"/>
      <c r="G15" s="24"/>
      <c r="H15" s="25"/>
      <c r="I15" s="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4.45" customHeight="1" thickBot="1" x14ac:dyDescent="0.3">
      <c r="A16" s="8"/>
      <c r="B16" s="34" t="s">
        <v>4</v>
      </c>
      <c r="C16" s="35"/>
      <c r="D16" s="35"/>
      <c r="E16" s="35"/>
      <c r="F16" s="35"/>
      <c r="G16" s="4">
        <f>G6/100*70+G7/100*70+G12</f>
        <v>41.7</v>
      </c>
      <c r="H16" s="16" t="s">
        <v>2</v>
      </c>
      <c r="I16" s="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4.45" customHeight="1" thickBot="1" x14ac:dyDescent="0.3">
      <c r="A17" s="8"/>
      <c r="B17" s="36" t="s">
        <v>5</v>
      </c>
      <c r="C17" s="37"/>
      <c r="D17" s="37"/>
      <c r="E17" s="37"/>
      <c r="F17" s="37"/>
      <c r="G17" s="5">
        <f>G6/100*20+G7/100*28</f>
        <v>8.1999999999999993</v>
      </c>
      <c r="H17" s="17" t="s">
        <v>2</v>
      </c>
      <c r="I17" s="9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4.45" customHeight="1" thickBot="1" x14ac:dyDescent="0.3">
      <c r="A18" s="8"/>
      <c r="B18" s="38" t="s">
        <v>20</v>
      </c>
      <c r="C18" s="39"/>
      <c r="D18" s="39"/>
      <c r="E18" s="39"/>
      <c r="F18" s="39"/>
      <c r="G18" s="6">
        <f>G6/100*10+G8+G10</f>
        <v>96.1</v>
      </c>
      <c r="H18" s="18" t="s">
        <v>2</v>
      </c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4.45" customHeight="1" thickBot="1" x14ac:dyDescent="0.3">
      <c r="A19" s="8"/>
      <c r="B19" s="38" t="s">
        <v>21</v>
      </c>
      <c r="C19" s="39"/>
      <c r="D19" s="39"/>
      <c r="E19" s="39"/>
      <c r="F19" s="39"/>
      <c r="G19" s="6">
        <f>G7/100*2+G9+G11</f>
        <v>0</v>
      </c>
      <c r="H19" s="18" t="s">
        <v>2</v>
      </c>
      <c r="I19" s="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x14ac:dyDescent="0.25">
      <c r="A20" s="8"/>
      <c r="B20" s="22"/>
      <c r="C20" s="23"/>
      <c r="D20" s="23"/>
      <c r="E20" s="23"/>
      <c r="F20" s="23"/>
      <c r="G20" s="23"/>
      <c r="H20" s="25"/>
      <c r="I20" s="9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30.95" customHeight="1" x14ac:dyDescent="0.25">
      <c r="A21" s="8"/>
      <c r="B21" s="36" t="s">
        <v>6</v>
      </c>
      <c r="C21" s="37"/>
      <c r="D21" s="37"/>
      <c r="E21" s="37"/>
      <c r="F21" s="37"/>
      <c r="G21" s="37"/>
      <c r="H21" s="41"/>
      <c r="I21" s="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5.75" thickBot="1" x14ac:dyDescent="0.3">
      <c r="A22" s="8"/>
      <c r="B22" s="22"/>
      <c r="C22" s="23"/>
      <c r="D22" s="23"/>
      <c r="E22" s="23"/>
      <c r="F22" s="23"/>
      <c r="G22" s="23"/>
      <c r="H22" s="25"/>
      <c r="I22" s="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4.45" customHeight="1" thickBot="1" x14ac:dyDescent="0.3">
      <c r="A23" s="8"/>
      <c r="B23" s="28" t="s">
        <v>8</v>
      </c>
      <c r="C23" s="29"/>
      <c r="D23" s="29"/>
      <c r="E23" s="29"/>
      <c r="F23" s="29"/>
      <c r="G23" s="7">
        <f>G17/100*6.4</f>
        <v>0.52479999999999993</v>
      </c>
      <c r="H23" s="19" t="s">
        <v>2</v>
      </c>
      <c r="I23" s="11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4.45" customHeight="1" thickBot="1" x14ac:dyDescent="0.3">
      <c r="A24" s="8"/>
      <c r="B24" s="28" t="s">
        <v>9</v>
      </c>
      <c r="C24" s="29"/>
      <c r="D24" s="29"/>
      <c r="E24" s="29"/>
      <c r="F24" s="29"/>
      <c r="G24" s="7">
        <f>G17/100*2.71</f>
        <v>0.22221999999999997</v>
      </c>
      <c r="H24" s="19" t="s">
        <v>2</v>
      </c>
      <c r="I24" s="11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4.45" customHeight="1" thickBot="1" x14ac:dyDescent="0.3">
      <c r="A25" s="8"/>
      <c r="B25" s="28" t="s">
        <v>10</v>
      </c>
      <c r="C25" s="29"/>
      <c r="D25" s="29"/>
      <c r="E25" s="29"/>
      <c r="F25" s="29"/>
      <c r="G25" s="7">
        <f>G17/100*8.28</f>
        <v>0.6789599999999999</v>
      </c>
      <c r="H25" s="19" t="s">
        <v>2</v>
      </c>
      <c r="I25" s="1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4.45" customHeight="1" thickBot="1" x14ac:dyDescent="0.3">
      <c r="A26" s="8"/>
      <c r="B26" s="28" t="s">
        <v>11</v>
      </c>
      <c r="C26" s="29"/>
      <c r="D26" s="29"/>
      <c r="E26" s="29"/>
      <c r="F26" s="29"/>
      <c r="G26" s="7">
        <f>G17/100*56.6</f>
        <v>4.6411999999999995</v>
      </c>
      <c r="H26" s="19" t="s">
        <v>2</v>
      </c>
      <c r="I26" s="1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5.75" thickBot="1" x14ac:dyDescent="0.3">
      <c r="A27" s="8"/>
      <c r="B27" s="28" t="s">
        <v>12</v>
      </c>
      <c r="C27" s="29"/>
      <c r="D27" s="29"/>
      <c r="E27" s="29"/>
      <c r="F27" s="29"/>
      <c r="G27" s="7">
        <f>G17/100*7.81</f>
        <v>0.64041999999999988</v>
      </c>
      <c r="H27" s="19" t="s">
        <v>2</v>
      </c>
      <c r="I27" s="1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4.45" customHeight="1" thickBot="1" x14ac:dyDescent="0.3">
      <c r="A28" s="8"/>
      <c r="B28" s="28" t="s">
        <v>13</v>
      </c>
      <c r="C28" s="29"/>
      <c r="D28" s="29"/>
      <c r="E28" s="29"/>
      <c r="F28" s="29"/>
      <c r="G28" s="7">
        <f>G17/100*5.96</f>
        <v>0.48871999999999993</v>
      </c>
      <c r="H28" s="19" t="s">
        <v>2</v>
      </c>
      <c r="I28" s="1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14.45" customHeight="1" thickBot="1" x14ac:dyDescent="0.3">
      <c r="A29" s="8"/>
      <c r="B29" s="28" t="s">
        <v>14</v>
      </c>
      <c r="C29" s="29"/>
      <c r="D29" s="29"/>
      <c r="E29" s="29"/>
      <c r="F29" s="29"/>
      <c r="G29" s="7">
        <f>G17/100*0.03</f>
        <v>2.4599999999999995E-3</v>
      </c>
      <c r="H29" s="19" t="s">
        <v>2</v>
      </c>
      <c r="I29" s="1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4.45" customHeight="1" thickBot="1" x14ac:dyDescent="0.3">
      <c r="A30" s="8"/>
      <c r="B30" s="28" t="s">
        <v>15</v>
      </c>
      <c r="C30" s="29"/>
      <c r="D30" s="29"/>
      <c r="E30" s="29"/>
      <c r="F30" s="29"/>
      <c r="G30" s="7">
        <f>G17/100*11.62</f>
        <v>0.9528399999999998</v>
      </c>
      <c r="H30" s="19" t="s">
        <v>2</v>
      </c>
      <c r="I30" s="11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14.45" customHeight="1" thickBot="1" x14ac:dyDescent="0.3">
      <c r="A31" s="8"/>
      <c r="B31" s="28" t="s">
        <v>16</v>
      </c>
      <c r="C31" s="29"/>
      <c r="D31" s="29"/>
      <c r="E31" s="29"/>
      <c r="F31" s="29"/>
      <c r="G31" s="7">
        <f>G17/100*0.59</f>
        <v>4.8379999999999992E-2</v>
      </c>
      <c r="H31" s="19" t="s">
        <v>2</v>
      </c>
      <c r="I31" s="11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x14ac:dyDescent="0.25">
      <c r="A32" s="8"/>
      <c r="B32" s="30" t="s">
        <v>17</v>
      </c>
      <c r="C32" s="31"/>
      <c r="D32" s="31"/>
      <c r="E32" s="31"/>
      <c r="F32" s="31"/>
      <c r="G32" s="20">
        <f>G23+G24+G25+G26+G27+G28+G29+G30+G31</f>
        <v>8.1999999999999993</v>
      </c>
      <c r="H32" s="21" t="s">
        <v>2</v>
      </c>
      <c r="I32" s="11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x14ac:dyDescent="0.25">
      <c r="A33" s="8"/>
      <c r="B33" s="9"/>
      <c r="C33" s="9"/>
      <c r="D33" s="9"/>
      <c r="E33" s="9"/>
      <c r="F33" s="9"/>
      <c r="G33" s="9"/>
      <c r="H33" s="9"/>
      <c r="I33" s="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x14ac:dyDescent="0.25">
      <c r="A34" s="8"/>
      <c r="B34" s="9"/>
      <c r="C34" s="9"/>
      <c r="D34" s="9"/>
      <c r="E34" s="9"/>
      <c r="F34" s="9"/>
      <c r="G34" s="9"/>
      <c r="H34" s="9"/>
      <c r="I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x14ac:dyDescent="0.25">
      <c r="A35" s="8"/>
      <c r="B35" s="9"/>
      <c r="C35" s="9"/>
      <c r="D35" s="9"/>
      <c r="E35" s="9"/>
      <c r="F35" s="9"/>
      <c r="G35" s="9"/>
      <c r="H35" s="9"/>
      <c r="I35" s="9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x14ac:dyDescent="0.25">
      <c r="A36" s="8"/>
      <c r="B36" s="9"/>
      <c r="C36" s="9"/>
      <c r="D36" s="9"/>
      <c r="E36" s="9"/>
      <c r="F36" s="9"/>
      <c r="G36" s="9"/>
      <c r="H36" s="9"/>
      <c r="I36" s="9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x14ac:dyDescent="0.25">
      <c r="A37" s="8"/>
      <c r="B37" s="9"/>
      <c r="C37" s="9"/>
      <c r="D37" s="9"/>
      <c r="E37" s="9"/>
      <c r="F37" s="9"/>
      <c r="G37" s="9"/>
      <c r="H37" s="9"/>
      <c r="I37" s="9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x14ac:dyDescent="0.25">
      <c r="A38" s="8"/>
      <c r="B38" s="9"/>
      <c r="C38" s="9"/>
      <c r="D38" s="9"/>
      <c r="E38" s="9"/>
      <c r="F38" s="9"/>
      <c r="G38" s="9"/>
      <c r="H38" s="9"/>
      <c r="I38" s="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x14ac:dyDescent="0.25">
      <c r="A39" s="8"/>
      <c r="B39" s="9"/>
      <c r="C39" s="9"/>
      <c r="D39" s="9"/>
      <c r="E39" s="9"/>
      <c r="F39" s="9"/>
      <c r="G39" s="9"/>
      <c r="H39" s="9"/>
      <c r="I39" s="9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x14ac:dyDescent="0.25">
      <c r="A40" s="8"/>
      <c r="B40" s="9"/>
      <c r="C40" s="9"/>
      <c r="D40" s="9"/>
      <c r="E40" s="9"/>
      <c r="F40" s="9"/>
      <c r="G40" s="9"/>
      <c r="H40" s="9"/>
      <c r="I40" s="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x14ac:dyDescent="0.25">
      <c r="A41" s="8"/>
      <c r="B41" s="9"/>
      <c r="C41" s="9"/>
      <c r="D41" s="9"/>
      <c r="E41" s="9"/>
      <c r="F41" s="9"/>
      <c r="G41" s="9"/>
      <c r="H41" s="9"/>
      <c r="I41" s="9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x14ac:dyDescent="0.25">
      <c r="A42" s="8"/>
      <c r="B42" s="9"/>
      <c r="C42" s="9"/>
      <c r="D42" s="9"/>
      <c r="E42" s="9"/>
      <c r="F42" s="9"/>
      <c r="G42" s="9"/>
      <c r="H42" s="9"/>
      <c r="I42" s="9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x14ac:dyDescent="0.25">
      <c r="A43" s="8"/>
      <c r="B43" s="9"/>
      <c r="C43" s="9"/>
      <c r="D43" s="9"/>
      <c r="E43" s="9"/>
      <c r="F43" s="9"/>
      <c r="G43" s="9"/>
      <c r="H43" s="9"/>
      <c r="I43" s="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x14ac:dyDescent="0.25">
      <c r="A44" s="8"/>
      <c r="B44" s="9"/>
      <c r="C44" s="9"/>
      <c r="D44" s="9"/>
      <c r="E44" s="9"/>
      <c r="F44" s="9"/>
      <c r="G44" s="9"/>
      <c r="H44" s="9"/>
      <c r="I44" s="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x14ac:dyDescent="0.25">
      <c r="A45" s="8"/>
      <c r="B45" s="9"/>
      <c r="C45" s="9"/>
      <c r="D45" s="9"/>
      <c r="E45" s="9"/>
      <c r="F45" s="9"/>
      <c r="G45" s="9"/>
      <c r="H45" s="9"/>
      <c r="I45" s="9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x14ac:dyDescent="0.25">
      <c r="A46" s="8"/>
      <c r="B46" s="9"/>
      <c r="C46" s="9"/>
      <c r="D46" s="9"/>
      <c r="E46" s="9"/>
      <c r="F46" s="9"/>
      <c r="G46" s="9"/>
      <c r="H46" s="9"/>
      <c r="I46" s="9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x14ac:dyDescent="0.25">
      <c r="A47" s="8"/>
      <c r="B47" s="9"/>
      <c r="C47" s="9"/>
      <c r="D47" s="9"/>
      <c r="E47" s="9"/>
      <c r="F47" s="9"/>
      <c r="G47" s="9"/>
      <c r="H47" s="9"/>
      <c r="I47" s="9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x14ac:dyDescent="0.25">
      <c r="A48" s="8"/>
      <c r="B48" s="9"/>
      <c r="C48" s="9"/>
      <c r="D48" s="9"/>
      <c r="E48" s="9"/>
      <c r="F48" s="9"/>
      <c r="G48" s="9"/>
      <c r="H48" s="9"/>
      <c r="I48" s="9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x14ac:dyDescent="0.25">
      <c r="A49" s="8"/>
      <c r="B49" s="9"/>
      <c r="C49" s="9"/>
      <c r="D49" s="9"/>
      <c r="E49" s="9"/>
      <c r="F49" s="9"/>
      <c r="G49" s="9"/>
      <c r="H49" s="9"/>
      <c r="I49" s="9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x14ac:dyDescent="0.25">
      <c r="A50" s="8"/>
      <c r="B50" s="9"/>
      <c r="C50" s="9"/>
      <c r="D50" s="9"/>
      <c r="E50" s="9"/>
      <c r="F50" s="9"/>
      <c r="G50" s="9"/>
      <c r="H50" s="9"/>
      <c r="I50" s="9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x14ac:dyDescent="0.25">
      <c r="A51" s="8"/>
      <c r="B51" s="9"/>
      <c r="C51" s="9"/>
      <c r="D51" s="9"/>
      <c r="E51" s="9"/>
      <c r="F51" s="9"/>
      <c r="G51" s="9"/>
      <c r="H51" s="9"/>
      <c r="I51" s="9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x14ac:dyDescent="0.25">
      <c r="A52" s="8"/>
      <c r="B52" s="9"/>
      <c r="C52" s="9"/>
      <c r="D52" s="9"/>
      <c r="E52" s="9"/>
      <c r="F52" s="9"/>
      <c r="G52" s="9"/>
      <c r="H52" s="9"/>
      <c r="I52" s="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x14ac:dyDescent="0.25">
      <c r="A53" s="8"/>
      <c r="B53" s="9"/>
      <c r="C53" s="9"/>
      <c r="D53" s="9"/>
      <c r="E53" s="9"/>
      <c r="F53" s="9"/>
      <c r="G53" s="9"/>
      <c r="H53" s="9"/>
      <c r="I53" s="9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x14ac:dyDescent="0.25">
      <c r="A54" s="8"/>
      <c r="B54" s="9"/>
      <c r="C54" s="9"/>
      <c r="D54" s="9"/>
      <c r="E54" s="9"/>
      <c r="F54" s="9"/>
      <c r="G54" s="9"/>
      <c r="H54" s="9"/>
      <c r="I54" s="9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x14ac:dyDescent="0.25">
      <c r="A55" s="8"/>
      <c r="B55" s="9"/>
      <c r="C55" s="9"/>
      <c r="D55" s="9"/>
      <c r="E55" s="9"/>
      <c r="F55" s="9"/>
      <c r="G55" s="9"/>
      <c r="H55" s="9"/>
      <c r="I55" s="9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x14ac:dyDescent="0.25">
      <c r="A56" s="8"/>
      <c r="B56" s="9"/>
      <c r="C56" s="9"/>
      <c r="D56" s="9"/>
      <c r="E56" s="9"/>
      <c r="F56" s="9"/>
      <c r="G56" s="9"/>
      <c r="H56" s="9"/>
      <c r="I56" s="9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x14ac:dyDescent="0.25">
      <c r="A57" s="8"/>
      <c r="B57" s="9"/>
      <c r="C57" s="9"/>
      <c r="D57" s="9"/>
      <c r="E57" s="9"/>
      <c r="F57" s="9"/>
      <c r="G57" s="9"/>
      <c r="H57" s="9"/>
      <c r="I57" s="9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x14ac:dyDescent="0.25">
      <c r="A58" s="8"/>
      <c r="B58" s="9"/>
      <c r="C58" s="9"/>
      <c r="D58" s="9"/>
      <c r="E58" s="9"/>
      <c r="F58" s="9"/>
      <c r="G58" s="9"/>
      <c r="H58" s="9"/>
      <c r="I58" s="9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x14ac:dyDescent="0.25">
      <c r="A59" s="8"/>
      <c r="B59" s="9"/>
      <c r="C59" s="9"/>
      <c r="D59" s="9"/>
      <c r="E59" s="9"/>
      <c r="F59" s="9"/>
      <c r="G59" s="9"/>
      <c r="H59" s="9"/>
      <c r="I59" s="9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x14ac:dyDescent="0.25">
      <c r="A60" s="8"/>
      <c r="B60" s="9"/>
      <c r="C60" s="9"/>
      <c r="D60" s="9"/>
      <c r="E60" s="9"/>
      <c r="F60" s="9"/>
      <c r="G60" s="9"/>
      <c r="H60" s="9"/>
      <c r="I60" s="9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x14ac:dyDescent="0.25">
      <c r="A61" s="8"/>
      <c r="B61" s="9"/>
      <c r="C61" s="9"/>
      <c r="D61" s="9"/>
      <c r="E61" s="9"/>
      <c r="F61" s="9"/>
      <c r="G61" s="9"/>
      <c r="H61" s="9"/>
      <c r="I61" s="9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x14ac:dyDescent="0.25">
      <c r="A62" s="8"/>
      <c r="B62" s="9"/>
      <c r="C62" s="9"/>
      <c r="D62" s="9"/>
      <c r="E62" s="9"/>
      <c r="F62" s="9"/>
      <c r="G62" s="9"/>
      <c r="H62" s="9"/>
      <c r="I62" s="9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x14ac:dyDescent="0.25">
      <c r="A63" s="8"/>
      <c r="B63" s="9"/>
      <c r="C63" s="9"/>
      <c r="D63" s="9"/>
      <c r="E63" s="9"/>
      <c r="F63" s="9"/>
      <c r="G63" s="9"/>
      <c r="H63" s="9"/>
      <c r="I63" s="9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</sheetData>
  <mergeCells count="25">
    <mergeCell ref="B21:H21"/>
    <mergeCell ref="B6:F6"/>
    <mergeCell ref="B9:F9"/>
    <mergeCell ref="B11:F11"/>
    <mergeCell ref="B12:F12"/>
    <mergeCell ref="B7:F7"/>
    <mergeCell ref="B19:F19"/>
    <mergeCell ref="B8:F8"/>
    <mergeCell ref="B10:F10"/>
    <mergeCell ref="B1:H1"/>
    <mergeCell ref="B29:F29"/>
    <mergeCell ref="B30:F30"/>
    <mergeCell ref="B31:F31"/>
    <mergeCell ref="B32:F32"/>
    <mergeCell ref="B23:F23"/>
    <mergeCell ref="B24:F24"/>
    <mergeCell ref="B25:F25"/>
    <mergeCell ref="B26:F26"/>
    <mergeCell ref="B27:F27"/>
    <mergeCell ref="B28:F28"/>
    <mergeCell ref="B14:F14"/>
    <mergeCell ref="B16:F16"/>
    <mergeCell ref="B17:F17"/>
    <mergeCell ref="B18:F18"/>
    <mergeCell ref="B4:G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</dc:creator>
  <cp:lastModifiedBy>Rukovoditel</cp:lastModifiedBy>
  <cp:lastPrinted>2016-04-08T09:31:12Z</cp:lastPrinted>
  <dcterms:created xsi:type="dcterms:W3CDTF">2016-04-08T07:34:17Z</dcterms:created>
  <dcterms:modified xsi:type="dcterms:W3CDTF">2023-10-10T09:17:51Z</dcterms:modified>
</cp:coreProperties>
</file>