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8E48CCF-4078-4E19-9FB5-F0E3BEBAB5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F15" i="1"/>
  <c r="G15" i="1"/>
  <c r="H15" i="1"/>
  <c r="D14" i="1"/>
  <c r="D22" i="1" s="1"/>
  <c r="E15" i="1" l="1"/>
  <c r="H23" i="1"/>
  <c r="H20" i="1"/>
  <c r="H28" i="1" s="1"/>
  <c r="H14" i="1"/>
  <c r="H22" i="1" s="1"/>
  <c r="H13" i="1"/>
  <c r="H21" i="1" s="1"/>
  <c r="H29" i="1" s="1"/>
  <c r="F23" i="1"/>
  <c r="F20" i="1"/>
  <c r="F14" i="1"/>
  <c r="F22" i="1" s="1"/>
  <c r="F30" i="1" s="1"/>
  <c r="F13" i="1"/>
  <c r="F21" i="1" s="1"/>
  <c r="F29" i="1" s="1"/>
  <c r="H11" i="1" l="1"/>
  <c r="H19" i="1"/>
  <c r="F19" i="1"/>
  <c r="F28" i="1"/>
  <c r="F27" i="1" s="1"/>
  <c r="F11" i="1"/>
  <c r="H30" i="1"/>
  <c r="H27" i="1" s="1"/>
  <c r="D30" i="1"/>
  <c r="G23" i="1"/>
  <c r="E23" i="1"/>
  <c r="D23" i="1"/>
  <c r="G20" i="1"/>
  <c r="G28" i="1" s="1"/>
  <c r="G14" i="1"/>
  <c r="G22" i="1" s="1"/>
  <c r="G30" i="1" s="1"/>
  <c r="E14" i="1"/>
  <c r="E22" i="1" s="1"/>
  <c r="E30" i="1" s="1"/>
  <c r="G13" i="1"/>
  <c r="G21" i="1" s="1"/>
  <c r="E13" i="1"/>
  <c r="E21" i="1" s="1"/>
  <c r="E29" i="1" s="1"/>
  <c r="D13" i="1"/>
  <c r="E12" i="1"/>
  <c r="D12" i="1"/>
  <c r="D21" i="1" l="1"/>
  <c r="D29" i="1" s="1"/>
  <c r="G11" i="1"/>
  <c r="E20" i="1"/>
  <c r="E11" i="1"/>
  <c r="D11" i="1"/>
  <c r="E28" i="1"/>
  <c r="E27" i="1" s="1"/>
  <c r="E19" i="1"/>
  <c r="G29" i="1"/>
  <c r="G19" i="1"/>
  <c r="G27" i="1"/>
  <c r="D20" i="1"/>
  <c r="D19" i="1" l="1"/>
  <c r="D28" i="1"/>
  <c r="D27" i="1" s="1"/>
</calcChain>
</file>

<file path=xl/sharedStrings.xml><?xml version="1.0" encoding="utf-8"?>
<sst xmlns="http://schemas.openxmlformats.org/spreadsheetml/2006/main" count="90" uniqueCount="55">
  <si>
    <t>Налог на прибыль организаций</t>
  </si>
  <si>
    <t>Код показателя</t>
  </si>
  <si>
    <t>Наименование показателя</t>
  </si>
  <si>
    <t>Единицы измерения</t>
  </si>
  <si>
    <t>1.</t>
  </si>
  <si>
    <t>Сальдированный финансовый результат (прибыль-убыток)</t>
  </si>
  <si>
    <t>тыс. руб.</t>
  </si>
  <si>
    <t>2.</t>
  </si>
  <si>
    <t>Налогооблагаемая база для исчисления налога</t>
  </si>
  <si>
    <t>3.</t>
  </si>
  <si>
    <t>Ставка налога</t>
  </si>
  <si>
    <t>%</t>
  </si>
  <si>
    <t>4.</t>
  </si>
  <si>
    <t>Доля отчислений в бюджет соответствующего уровня:</t>
  </si>
  <si>
    <t>4.1.</t>
  </si>
  <si>
    <t>федеральный бюджет</t>
  </si>
  <si>
    <t>4.2.</t>
  </si>
  <si>
    <t xml:space="preserve">краевой бюджет </t>
  </si>
  <si>
    <t>4.3.</t>
  </si>
  <si>
    <t>местный бюджет</t>
  </si>
  <si>
    <t>5.</t>
  </si>
  <si>
    <t>Сумма налога, начисленная, всего, в том числе:</t>
  </si>
  <si>
    <t>5.1.</t>
  </si>
  <si>
    <t>Федеральный бюджет</t>
  </si>
  <si>
    <t>5.2.</t>
  </si>
  <si>
    <t>Краевой бюджет</t>
  </si>
  <si>
    <t>5.3.</t>
  </si>
  <si>
    <t>Местный бюджет</t>
  </si>
  <si>
    <t>6.</t>
  </si>
  <si>
    <t>Сумма налоговой льготы, уменьшающей сумму налога, подлежащую уплате в бюджет</t>
  </si>
  <si>
    <t>6.1.</t>
  </si>
  <si>
    <t>6.2.</t>
  </si>
  <si>
    <t>6.3.</t>
  </si>
  <si>
    <t>7.</t>
  </si>
  <si>
    <t>VI. Сумма налога, подлежащая зачислению в бюджет с учетом льготы, всего, в том числе:</t>
  </si>
  <si>
    <t>7.1.</t>
  </si>
  <si>
    <t>7.2.</t>
  </si>
  <si>
    <t>7.3.</t>
  </si>
  <si>
    <t>8.</t>
  </si>
  <si>
    <t>Изменение недоимки</t>
  </si>
  <si>
    <t>8.1.</t>
  </si>
  <si>
    <t>8.2.</t>
  </si>
  <si>
    <t>8.3.</t>
  </si>
  <si>
    <t>9.</t>
  </si>
  <si>
    <t>Сумма налога с учетом  недоимки</t>
  </si>
  <si>
    <t>9.1.</t>
  </si>
  <si>
    <t>9.2.</t>
  </si>
  <si>
    <t>9.3.</t>
  </si>
  <si>
    <t xml:space="preserve">2024 прогноз </t>
  </si>
  <si>
    <t xml:space="preserve">2025 прогноз </t>
  </si>
  <si>
    <t>Примечание: Расчет произведен согласно прогноза поступления доходов в консолидированный бюджет субъекта (аналогично данным графы 3 отчета ф.№ 1-НМ ) на территории Нижнеингашского муниципального района, предоставленного ИФНС № 8,  в размере 10% от суммы .</t>
  </si>
  <si>
    <t>2022 отчет</t>
  </si>
  <si>
    <t>2023 оценка</t>
  </si>
  <si>
    <t xml:space="preserve">2026 прогноз </t>
  </si>
  <si>
    <t>Приложение № 1 к пояснительной записке к проекту решения Нижнеингашского районного совета депутатов "О районном бюджете на 2024 год                                                    и плановый период 2025-2026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</si>
</sst>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K22" sqref="K22"/>
    </sheetView>
  </sheetViews>
  <sheetFormatPr defaultRowHeight="15" x14ac:dyDescent="0.25"/>
  <cols>
    <col min="1" max="1" width="6.7109375" customWidth="1"/>
    <col min="2" max="2" width="42.140625" customWidth="1"/>
    <col min="3" max="3" width="10.85546875" customWidth="1"/>
    <col min="4" max="4" width="11.140625" customWidth="1"/>
    <col min="5" max="5" width="12.42578125" customWidth="1"/>
    <col min="6" max="6" width="13.5703125" customWidth="1"/>
    <col min="7" max="7" width="13.28515625" customWidth="1"/>
    <col min="8" max="8" width="15.28515625" customWidth="1"/>
  </cols>
  <sheetData>
    <row r="1" spans="1:8" ht="56.25" customHeight="1" x14ac:dyDescent="0.25">
      <c r="A1" s="11"/>
      <c r="B1" s="11"/>
      <c r="C1" s="11"/>
      <c r="D1" s="11"/>
      <c r="E1" s="11"/>
      <c r="F1" s="15" t="s">
        <v>54</v>
      </c>
      <c r="G1" s="15"/>
      <c r="H1" s="15"/>
    </row>
    <row r="2" spans="1:8" ht="28.5" customHeight="1" x14ac:dyDescent="0.25">
      <c r="A2" s="12"/>
      <c r="B2" s="13" t="s">
        <v>0</v>
      </c>
      <c r="C2" s="14"/>
      <c r="D2" s="14"/>
      <c r="E2" s="14"/>
      <c r="F2" s="14"/>
      <c r="G2" s="14"/>
      <c r="H2" s="14"/>
    </row>
    <row r="3" spans="1:8" ht="31.5" x14ac:dyDescent="0.25">
      <c r="A3" s="2" t="s">
        <v>1</v>
      </c>
      <c r="B3" s="2" t="s">
        <v>2</v>
      </c>
      <c r="C3" s="3" t="s">
        <v>3</v>
      </c>
      <c r="D3" s="3" t="s">
        <v>51</v>
      </c>
      <c r="E3" s="3" t="s">
        <v>52</v>
      </c>
      <c r="F3" s="3" t="s">
        <v>48</v>
      </c>
      <c r="G3" s="3" t="s">
        <v>49</v>
      </c>
      <c r="H3" s="3" t="s">
        <v>53</v>
      </c>
    </row>
    <row r="4" spans="1:8" ht="16.5" customHeight="1" x14ac:dyDescent="0.25">
      <c r="A4" s="1" t="s">
        <v>4</v>
      </c>
      <c r="B4" s="4" t="s">
        <v>5</v>
      </c>
      <c r="C4" s="5" t="s">
        <v>6</v>
      </c>
      <c r="D4" s="6"/>
      <c r="E4" s="6"/>
      <c r="F4" s="6"/>
      <c r="G4" s="6"/>
      <c r="H4" s="6"/>
    </row>
    <row r="5" spans="1:8" x14ac:dyDescent="0.25">
      <c r="A5" s="1" t="s">
        <v>7</v>
      </c>
      <c r="B5" s="4" t="s">
        <v>8</v>
      </c>
      <c r="C5" s="5" t="s">
        <v>6</v>
      </c>
      <c r="D5" s="6">
        <v>116463.53</v>
      </c>
      <c r="E5" s="6">
        <v>121355</v>
      </c>
      <c r="F5" s="6">
        <v>126209.2</v>
      </c>
      <c r="G5" s="6">
        <v>131257.57</v>
      </c>
      <c r="H5" s="6">
        <v>136507.87</v>
      </c>
    </row>
    <row r="6" spans="1:8" x14ac:dyDescent="0.25">
      <c r="A6" s="1" t="s">
        <v>9</v>
      </c>
      <c r="B6" s="4" t="s">
        <v>10</v>
      </c>
      <c r="C6" s="5" t="s">
        <v>11</v>
      </c>
      <c r="D6" s="6">
        <v>17</v>
      </c>
      <c r="E6" s="6">
        <v>17</v>
      </c>
      <c r="F6" s="6">
        <v>17</v>
      </c>
      <c r="G6" s="6">
        <v>17</v>
      </c>
      <c r="H6" s="6">
        <v>17</v>
      </c>
    </row>
    <row r="7" spans="1:8" ht="11.25" customHeight="1" x14ac:dyDescent="0.25">
      <c r="A7" s="1" t="s">
        <v>12</v>
      </c>
      <c r="B7" s="4" t="s">
        <v>13</v>
      </c>
      <c r="C7" s="5"/>
      <c r="D7" s="6"/>
      <c r="E7" s="6"/>
      <c r="F7" s="6"/>
      <c r="G7" s="6"/>
      <c r="H7" s="6"/>
    </row>
    <row r="8" spans="1:8" ht="10.5" customHeight="1" x14ac:dyDescent="0.25">
      <c r="A8" s="1" t="s">
        <v>14</v>
      </c>
      <c r="B8" s="7" t="s">
        <v>15</v>
      </c>
      <c r="C8" s="5"/>
      <c r="D8" s="6"/>
      <c r="E8" s="6"/>
      <c r="F8" s="6"/>
      <c r="G8" s="6"/>
      <c r="H8" s="6"/>
    </row>
    <row r="9" spans="1:8" x14ac:dyDescent="0.25">
      <c r="A9" s="1" t="s">
        <v>16</v>
      </c>
      <c r="B9" s="7" t="s">
        <v>17</v>
      </c>
      <c r="C9" s="5" t="s">
        <v>11</v>
      </c>
      <c r="D9" s="6">
        <v>90</v>
      </c>
      <c r="E9" s="6">
        <v>90</v>
      </c>
      <c r="F9" s="6">
        <v>90</v>
      </c>
      <c r="G9" s="6">
        <v>90</v>
      </c>
      <c r="H9" s="6">
        <v>90</v>
      </c>
    </row>
    <row r="10" spans="1:8" x14ac:dyDescent="0.25">
      <c r="A10" s="1" t="s">
        <v>18</v>
      </c>
      <c r="B10" s="7" t="s">
        <v>19</v>
      </c>
      <c r="C10" s="5" t="s">
        <v>11</v>
      </c>
      <c r="D10" s="6">
        <v>10</v>
      </c>
      <c r="E10" s="6">
        <v>10</v>
      </c>
      <c r="F10" s="6">
        <v>10</v>
      </c>
      <c r="G10" s="6">
        <v>10</v>
      </c>
      <c r="H10" s="6">
        <v>10</v>
      </c>
    </row>
    <row r="11" spans="1:8" x14ac:dyDescent="0.25">
      <c r="A11" s="1" t="s">
        <v>20</v>
      </c>
      <c r="B11" s="4" t="s">
        <v>21</v>
      </c>
      <c r="C11" s="5" t="s">
        <v>6</v>
      </c>
      <c r="D11" s="6">
        <f t="shared" ref="D11:G11" si="0">D12+D13+D14</f>
        <v>19798.8001</v>
      </c>
      <c r="E11" s="6">
        <f>E12+E13+E14</f>
        <v>20630.349999999999</v>
      </c>
      <c r="F11" s="6">
        <f t="shared" ref="F11" si="1">F12+F13+F14</f>
        <v>21455.564000000002</v>
      </c>
      <c r="G11" s="6">
        <f t="shared" si="0"/>
        <v>22313.786899999999</v>
      </c>
      <c r="H11" s="6">
        <f t="shared" ref="H11" si="2">H12+H13+H14</f>
        <v>23206.337899999999</v>
      </c>
    </row>
    <row r="12" spans="1:8" x14ac:dyDescent="0.25">
      <c r="A12" s="1" t="s">
        <v>22</v>
      </c>
      <c r="B12" s="7" t="s">
        <v>23</v>
      </c>
      <c r="C12" s="5" t="s">
        <v>6</v>
      </c>
      <c r="D12" s="6">
        <f>D5*D6*D8/10000</f>
        <v>0</v>
      </c>
      <c r="E12" s="6">
        <f>E5*E6*E8/10000</f>
        <v>0</v>
      </c>
      <c r="F12" s="6"/>
      <c r="G12" s="6"/>
      <c r="H12" s="6"/>
    </row>
    <row r="13" spans="1:8" x14ac:dyDescent="0.25">
      <c r="A13" s="1" t="s">
        <v>24</v>
      </c>
      <c r="B13" s="7" t="s">
        <v>25</v>
      </c>
      <c r="C13" s="5" t="s">
        <v>6</v>
      </c>
      <c r="D13" s="6">
        <f>D5*D6*D9/10000</f>
        <v>17818.92009</v>
      </c>
      <c r="E13" s="6">
        <f>E5*E6*E9/10000</f>
        <v>18567.314999999999</v>
      </c>
      <c r="F13" s="6">
        <f t="shared" ref="F13" si="3">F5*F6*F9/10000</f>
        <v>19310.007600000001</v>
      </c>
      <c r="G13" s="6">
        <f t="shared" ref="G13" si="4">G5*G6*G9/10000</f>
        <v>20082.408209999998</v>
      </c>
      <c r="H13" s="6">
        <f t="shared" ref="H13" si="5">H5*H6*H9/10000</f>
        <v>20885.704109999999</v>
      </c>
    </row>
    <row r="14" spans="1:8" x14ac:dyDescent="0.25">
      <c r="A14" s="1" t="s">
        <v>26</v>
      </c>
      <c r="B14" s="7" t="s">
        <v>27</v>
      </c>
      <c r="C14" s="5" t="s">
        <v>6</v>
      </c>
      <c r="D14" s="6">
        <f>D5*D6*D10/10000</f>
        <v>1979.8800100000001</v>
      </c>
      <c r="E14" s="6">
        <f>E5*E6*E10/10000</f>
        <v>2063.0349999999999</v>
      </c>
      <c r="F14" s="6">
        <f t="shared" ref="F14" si="6">F5*F6*F10/10000</f>
        <v>2145.5563999999999</v>
      </c>
      <c r="G14" s="6">
        <f t="shared" ref="G14" si="7">G5*G6*G10/10000</f>
        <v>2231.37869</v>
      </c>
      <c r="H14" s="6">
        <f t="shared" ref="H14" si="8">H5*H6*H10/10000</f>
        <v>2320.6337899999999</v>
      </c>
    </row>
    <row r="15" spans="1:8" ht="22.5" x14ac:dyDescent="0.25">
      <c r="A15" s="1" t="s">
        <v>28</v>
      </c>
      <c r="B15" s="4" t="s">
        <v>29</v>
      </c>
      <c r="C15" s="5" t="s">
        <v>6</v>
      </c>
      <c r="D15" s="6">
        <f>D16+D17+D18</f>
        <v>1786.66</v>
      </c>
      <c r="E15" s="6">
        <f>E16+E17+E18</f>
        <v>1563.04</v>
      </c>
      <c r="F15" s="6">
        <f t="shared" ref="F15:H15" si="9">F16+F17+F18</f>
        <v>1345.56</v>
      </c>
      <c r="G15" s="6">
        <f t="shared" si="9"/>
        <v>1397.78</v>
      </c>
      <c r="H15" s="6">
        <f t="shared" si="9"/>
        <v>1453.73</v>
      </c>
    </row>
    <row r="16" spans="1:8" ht="12.75" customHeight="1" x14ac:dyDescent="0.25">
      <c r="A16" s="1" t="s">
        <v>30</v>
      </c>
      <c r="B16" s="7" t="s">
        <v>23</v>
      </c>
      <c r="C16" s="5" t="s">
        <v>6</v>
      </c>
      <c r="D16" s="6"/>
      <c r="E16" s="6"/>
      <c r="F16" s="6"/>
      <c r="G16" s="6"/>
      <c r="H16" s="6"/>
    </row>
    <row r="17" spans="1:8" ht="10.5" customHeight="1" x14ac:dyDescent="0.25">
      <c r="A17" s="1" t="s">
        <v>31</v>
      </c>
      <c r="B17" s="7" t="s">
        <v>25</v>
      </c>
      <c r="C17" s="5" t="s">
        <v>6</v>
      </c>
      <c r="D17" s="6"/>
      <c r="E17" s="6"/>
      <c r="F17" s="6"/>
      <c r="G17" s="6"/>
      <c r="H17" s="6"/>
    </row>
    <row r="18" spans="1:8" x14ac:dyDescent="0.25">
      <c r="A18" s="1" t="s">
        <v>32</v>
      </c>
      <c r="B18" s="7" t="s">
        <v>27</v>
      </c>
      <c r="C18" s="5" t="s">
        <v>6</v>
      </c>
      <c r="D18" s="6">
        <v>1786.66</v>
      </c>
      <c r="E18" s="6">
        <v>1563.04</v>
      </c>
      <c r="F18" s="6">
        <v>1345.56</v>
      </c>
      <c r="G18" s="6">
        <v>1397.78</v>
      </c>
      <c r="H18" s="6">
        <v>1453.73</v>
      </c>
    </row>
    <row r="19" spans="1:8" ht="22.5" x14ac:dyDescent="0.25">
      <c r="A19" s="1" t="s">
        <v>33</v>
      </c>
      <c r="B19" s="4" t="s">
        <v>34</v>
      </c>
      <c r="C19" s="5" t="s">
        <v>6</v>
      </c>
      <c r="D19" s="6">
        <f t="shared" ref="D19:G19" si="10">D20+D21+D22</f>
        <v>18012.140100000001</v>
      </c>
      <c r="E19" s="6">
        <f t="shared" si="10"/>
        <v>19067.309999999998</v>
      </c>
      <c r="F19" s="6">
        <f t="shared" ref="F19" si="11">F20+F21+F22</f>
        <v>20110.004000000001</v>
      </c>
      <c r="G19" s="6">
        <f t="shared" si="10"/>
        <v>20916.006899999997</v>
      </c>
      <c r="H19" s="6">
        <f t="shared" ref="H19" si="12">H20+H21+H22</f>
        <v>21752.607899999999</v>
      </c>
    </row>
    <row r="20" spans="1:8" x14ac:dyDescent="0.25">
      <c r="A20" s="1" t="s">
        <v>35</v>
      </c>
      <c r="B20" s="7" t="s">
        <v>15</v>
      </c>
      <c r="C20" s="5" t="s">
        <v>6</v>
      </c>
      <c r="D20" s="6">
        <f t="shared" ref="D20:G21" si="13">D12-D16</f>
        <v>0</v>
      </c>
      <c r="E20" s="6">
        <f t="shared" si="13"/>
        <v>0</v>
      </c>
      <c r="F20" s="6">
        <f t="shared" ref="F20" si="14">F12-F16</f>
        <v>0</v>
      </c>
      <c r="G20" s="6">
        <f t="shared" si="13"/>
        <v>0</v>
      </c>
      <c r="H20" s="6">
        <f t="shared" ref="H20" si="15">H12-H16</f>
        <v>0</v>
      </c>
    </row>
    <row r="21" spans="1:8" x14ac:dyDescent="0.25">
      <c r="A21" s="1" t="s">
        <v>36</v>
      </c>
      <c r="B21" s="7" t="s">
        <v>17</v>
      </c>
      <c r="C21" s="5" t="s">
        <v>6</v>
      </c>
      <c r="D21" s="6">
        <f>D13-D17</f>
        <v>17818.92009</v>
      </c>
      <c r="E21" s="6">
        <f t="shared" si="13"/>
        <v>18567.314999999999</v>
      </c>
      <c r="F21" s="6">
        <f t="shared" ref="F21:G22" si="16">F13-F17</f>
        <v>19310.007600000001</v>
      </c>
      <c r="G21" s="6">
        <f t="shared" si="13"/>
        <v>20082.408209999998</v>
      </c>
      <c r="H21" s="6">
        <f t="shared" ref="H21:H22" si="17">H13-H17</f>
        <v>20885.704109999999</v>
      </c>
    </row>
    <row r="22" spans="1:8" x14ac:dyDescent="0.25">
      <c r="A22" s="1" t="s">
        <v>37</v>
      </c>
      <c r="B22" s="7" t="s">
        <v>19</v>
      </c>
      <c r="C22" s="5" t="s">
        <v>6</v>
      </c>
      <c r="D22" s="6">
        <f>D14-D18</f>
        <v>193.22001</v>
      </c>
      <c r="E22" s="6">
        <f t="shared" ref="E22" si="18">E14-E18</f>
        <v>499.99499999999989</v>
      </c>
      <c r="F22" s="6">
        <f t="shared" si="16"/>
        <v>799.99639999999999</v>
      </c>
      <c r="G22" s="6">
        <f t="shared" si="16"/>
        <v>833.59869000000003</v>
      </c>
      <c r="H22" s="6">
        <f t="shared" si="17"/>
        <v>866.90378999999984</v>
      </c>
    </row>
    <row r="23" spans="1:8" x14ac:dyDescent="0.25">
      <c r="A23" s="1" t="s">
        <v>38</v>
      </c>
      <c r="B23" s="4" t="s">
        <v>39</v>
      </c>
      <c r="C23" s="5" t="s">
        <v>6</v>
      </c>
      <c r="D23" s="6">
        <f t="shared" ref="D23:G23" si="19">D24+D25+D26</f>
        <v>0</v>
      </c>
      <c r="E23" s="6">
        <f t="shared" si="19"/>
        <v>0</v>
      </c>
      <c r="F23" s="6">
        <f t="shared" ref="F23" si="20">F24+F25+F26</f>
        <v>0</v>
      </c>
      <c r="G23" s="6">
        <f t="shared" si="19"/>
        <v>0</v>
      </c>
      <c r="H23" s="6">
        <f t="shared" ref="H23" si="21">H24+H25+H26</f>
        <v>0</v>
      </c>
    </row>
    <row r="24" spans="1:8" ht="10.5" customHeight="1" x14ac:dyDescent="0.25">
      <c r="A24" s="1" t="s">
        <v>40</v>
      </c>
      <c r="B24" s="7" t="s">
        <v>15</v>
      </c>
      <c r="C24" s="5" t="s">
        <v>6</v>
      </c>
      <c r="D24" s="6"/>
      <c r="E24" s="6"/>
      <c r="F24" s="6"/>
      <c r="G24" s="6"/>
      <c r="H24" s="6"/>
    </row>
    <row r="25" spans="1:8" x14ac:dyDescent="0.25">
      <c r="A25" s="1" t="s">
        <v>41</v>
      </c>
      <c r="B25" s="7" t="s">
        <v>17</v>
      </c>
      <c r="C25" s="5" t="s">
        <v>6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25">
      <c r="A26" s="1" t="s">
        <v>42</v>
      </c>
      <c r="B26" s="7" t="s">
        <v>19</v>
      </c>
      <c r="C26" s="5" t="s">
        <v>6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25">
      <c r="A27" s="1" t="s">
        <v>43</v>
      </c>
      <c r="B27" s="4" t="s">
        <v>44</v>
      </c>
      <c r="C27" s="5" t="s">
        <v>6</v>
      </c>
      <c r="D27" s="6">
        <f t="shared" ref="D27:G27" si="22">D28+D29+D30</f>
        <v>18012.140100000001</v>
      </c>
      <c r="E27" s="6">
        <f t="shared" si="22"/>
        <v>19067.309999999998</v>
      </c>
      <c r="F27" s="6">
        <f t="shared" ref="F27" si="23">F28+F29+F30</f>
        <v>20110.004000000001</v>
      </c>
      <c r="G27" s="6">
        <f t="shared" si="22"/>
        <v>20916.006899999997</v>
      </c>
      <c r="H27" s="6">
        <f t="shared" ref="H27" si="24">H28+H29+H30</f>
        <v>21752.607899999999</v>
      </c>
    </row>
    <row r="28" spans="1:8" x14ac:dyDescent="0.25">
      <c r="A28" s="1" t="s">
        <v>45</v>
      </c>
      <c r="B28" s="7" t="s">
        <v>15</v>
      </c>
      <c r="C28" s="5" t="s">
        <v>6</v>
      </c>
      <c r="D28" s="6">
        <f t="shared" ref="D28:H30" si="25">D20+D24</f>
        <v>0</v>
      </c>
      <c r="E28" s="6">
        <f t="shared" si="25"/>
        <v>0</v>
      </c>
      <c r="F28" s="6">
        <f t="shared" ref="F28" si="26">F20+F24</f>
        <v>0</v>
      </c>
      <c r="G28" s="6">
        <f t="shared" si="25"/>
        <v>0</v>
      </c>
      <c r="H28" s="6">
        <f t="shared" ref="H28" si="27">H20+H24</f>
        <v>0</v>
      </c>
    </row>
    <row r="29" spans="1:8" x14ac:dyDescent="0.25">
      <c r="A29" s="1" t="s">
        <v>46</v>
      </c>
      <c r="B29" s="7" t="s">
        <v>17</v>
      </c>
      <c r="C29" s="5" t="s">
        <v>6</v>
      </c>
      <c r="D29" s="6">
        <f t="shared" si="25"/>
        <v>17818.92009</v>
      </c>
      <c r="E29" s="6">
        <f t="shared" si="25"/>
        <v>18567.314999999999</v>
      </c>
      <c r="F29" s="6">
        <f t="shared" ref="F29" si="28">F21+F25</f>
        <v>19310.007600000001</v>
      </c>
      <c r="G29" s="6">
        <f t="shared" si="25"/>
        <v>20082.408209999998</v>
      </c>
      <c r="H29" s="6">
        <f t="shared" ref="H29" si="29">H21+H25</f>
        <v>20885.704109999999</v>
      </c>
    </row>
    <row r="30" spans="1:8" x14ac:dyDescent="0.25">
      <c r="A30" s="1" t="s">
        <v>47</v>
      </c>
      <c r="B30" s="8" t="s">
        <v>19</v>
      </c>
      <c r="C30" s="9" t="s">
        <v>6</v>
      </c>
      <c r="D30" s="10">
        <f>D22+D26</f>
        <v>193.22001</v>
      </c>
      <c r="E30" s="10">
        <f>E22+E26</f>
        <v>499.99499999999989</v>
      </c>
      <c r="F30" s="10">
        <f t="shared" ref="F30" si="30">F22+F26</f>
        <v>799.99639999999999</v>
      </c>
      <c r="G30" s="10">
        <f t="shared" si="25"/>
        <v>833.59869000000003</v>
      </c>
      <c r="H30" s="10">
        <f t="shared" si="25"/>
        <v>866.90378999999984</v>
      </c>
    </row>
    <row r="31" spans="1:8" ht="49.5" customHeight="1" x14ac:dyDescent="0.25">
      <c r="B31" s="16" t="s">
        <v>50</v>
      </c>
      <c r="C31" s="16"/>
      <c r="D31" s="16"/>
      <c r="E31" s="16"/>
      <c r="F31" s="16"/>
      <c r="G31" s="16"/>
      <c r="H31" s="16"/>
    </row>
  </sheetData>
  <mergeCells count="3">
    <mergeCell ref="B2:H2"/>
    <mergeCell ref="F1:H1"/>
    <mergeCell ref="B31:H31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2023-11-14T01:42:52Z</dcterms:modified>
</cp:coreProperties>
</file>