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24" sheetId="6" r:id="rId1"/>
  </sheets>
  <calcPr calcId="179021"/>
</workbook>
</file>

<file path=xl/calcChain.xml><?xml version="1.0" encoding="utf-8"?>
<calcChain xmlns="http://schemas.openxmlformats.org/spreadsheetml/2006/main">
  <c r="L14" i="6"/>
  <c r="J14"/>
  <c r="L11" l="1"/>
  <c r="J11"/>
  <c r="H11"/>
  <c r="L15"/>
  <c r="J15"/>
  <c r="L27"/>
  <c r="L25"/>
  <c r="J25"/>
  <c r="H25"/>
  <c r="L20"/>
  <c r="J20"/>
  <c r="H20"/>
  <c r="L19"/>
  <c r="J19"/>
  <c r="H19"/>
  <c r="L17"/>
  <c r="J17"/>
  <c r="L16"/>
  <c r="J16"/>
  <c r="H16"/>
  <c r="L8"/>
  <c r="J8"/>
  <c r="H8"/>
  <c r="L24"/>
  <c r="J24"/>
  <c r="L18" l="1"/>
  <c r="J18"/>
  <c r="H18"/>
  <c r="L21" l="1"/>
  <c r="L13"/>
  <c r="J13"/>
  <c r="H13"/>
  <c r="L10"/>
  <c r="J10"/>
</calcChain>
</file>

<file path=xl/sharedStrings.xml><?xml version="1.0" encoding="utf-8"?>
<sst xmlns="http://schemas.openxmlformats.org/spreadsheetml/2006/main" count="85" uniqueCount="41">
  <si>
    <t>Наименование муниципальных услуг</t>
  </si>
  <si>
    <t>Единица измерения муниципальных услуг</t>
  </si>
  <si>
    <t xml:space="preserve">Оценка по годам </t>
  </si>
  <si>
    <t>Текущий финансовый год</t>
  </si>
  <si>
    <t>Очередной финансовый год</t>
  </si>
  <si>
    <t>чел.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</si>
  <si>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</si>
  <si>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</si>
  <si>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среднего общего образования</t>
  </si>
  <si>
    <t>Организация отдыха детей и молодежи</t>
  </si>
  <si>
    <t>Управление образования</t>
  </si>
  <si>
    <t>Реализация основных общеобразовательных программ дошкольного образования от 1 года до 3 лет</t>
  </si>
  <si>
    <t>Реализация основных общеобразовательных программ дошкольного образования от 3 года до 8 лет</t>
  </si>
  <si>
    <t>Реализация основных общеобразовательных программ дошкольного образования дети-инвалиды (адаптированная образовательная программа) от 3 до 8 лет</t>
  </si>
  <si>
    <t>Реализация основных общеобразовательных программ дошкольного образования обучающиеся с ограниченными 
возможностями здоровья (ОВЗ) (адаптированная образовательная программа) от 3 до 8 лет</t>
  </si>
  <si>
    <t>Организация и проведение культурно-массовых мероприятий</t>
  </si>
  <si>
    <t>Присмотр и уход (обучающиеся, за исключением детей-инвалидов и инвалидов)</t>
  </si>
  <si>
    <t>Присмотр и уход (дети-инвалиды)</t>
  </si>
  <si>
    <t>Предоставление питания.Основное общее образование</t>
  </si>
  <si>
    <t>Предоставление питания.Среднеее общее образование</t>
  </si>
  <si>
    <t>Реализация основных общеобразовательных программ начального общего образования(адаптированная программа дошкольного образования )</t>
  </si>
  <si>
    <t>Реализация основных общеобразовательных программ начального общего образования дети -инвалиды НА ДОМУ(адаптированная программа начального образования )</t>
  </si>
  <si>
    <t>Реализация основных общеобразовательных программ основного общего образования(адаптированная программа основного общего образования )</t>
  </si>
  <si>
    <t>Реализация основных общеобразовательных программ основного общего образования  Дети-инвалиды</t>
  </si>
  <si>
    <t>Реализация основных общеобразовательных программ основного общего образованияДети-инвалиды и инвалиды с нарушением опорно-двигательного аппарата, слепые и слабовидящие</t>
  </si>
  <si>
    <t>Реализация основных общеобразовательных программ основного общего образования Дети-инвалиды  сердечно сусудистая система(адаптированная программа основного общего образования )</t>
  </si>
  <si>
    <t>Реализация основных общеобразовательных программ основного общего образования дети-инвалиды НА ДОМУ(адаптированная программа основного общего образования )</t>
  </si>
  <si>
    <t>Реализация дополнительных общеобразовательных программ (школы)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</si>
  <si>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</si>
  <si>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Реализация основных общеобразовательных программ начального общего образования(адаптированная программа начального образования )</t>
  </si>
  <si>
    <t>Исп. Пацкевич Е.А.</t>
  </si>
  <si>
    <t>Реализация дополнительных общеобразовательных программ туристско-краеведческая</t>
  </si>
  <si>
    <t>Реализация дополнительных общеобразовательных программ физкультурно-спортивная</t>
  </si>
  <si>
    <t>Реализация дополнительных общеобразовательных программ техническая</t>
  </si>
  <si>
    <t>Реализация дополнительных общеобразовательных программ художественная</t>
  </si>
  <si>
    <t>№п/п</t>
  </si>
  <si>
    <t>Реализация дополнительных общеобразовательных программ социально-педагогическая</t>
  </si>
  <si>
    <t>Реализация дополнительных общеобразовательных программ естественно-научная</t>
  </si>
  <si>
    <t>Плановый период 2027</t>
  </si>
  <si>
    <t>Реализация основных общеобразовательных программ среднего общего образования Дети-инвалиды (адаптированная образовательная программа</t>
  </si>
  <si>
    <t>Реализация основных общеобразовательных программ среднего общего образования адаптированная 
образовательная программа дети-инвалиды (Иное)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</si>
</sst>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abSelected="1" topLeftCell="B25" zoomScale="70" zoomScaleNormal="70" workbookViewId="0">
      <selection activeCell="J27" sqref="J27:K27"/>
    </sheetView>
  </sheetViews>
  <sheetFormatPr defaultRowHeight="18.75"/>
  <cols>
    <col min="1" max="1" width="4.7109375" style="1" customWidth="1"/>
    <col min="2" max="2" width="15" style="3" customWidth="1"/>
    <col min="3" max="3" width="53.28515625" style="3" customWidth="1"/>
    <col min="4" max="4" width="9.140625" style="1"/>
    <col min="5" max="5" width="13.85546875" style="1" customWidth="1"/>
    <col min="6" max="6" width="9.140625" style="1"/>
    <col min="7" max="7" width="10.140625" style="1" customWidth="1"/>
    <col min="8" max="8" width="9.140625" style="1"/>
    <col min="9" max="9" width="12.42578125" style="1" customWidth="1"/>
    <col min="10" max="10" width="9.140625" style="1"/>
    <col min="11" max="11" width="15.7109375" style="1" customWidth="1"/>
    <col min="12" max="12" width="9.140625" style="1"/>
    <col min="13" max="13" width="11.140625" style="1" customWidth="1"/>
    <col min="14" max="16384" width="9.140625" style="1"/>
  </cols>
  <sheetData>
    <row r="1" spans="1:13" ht="18.7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8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9.5">
      <c r="E3" s="4"/>
      <c r="F3" s="5" t="s">
        <v>10</v>
      </c>
      <c r="G3" s="4"/>
      <c r="H3" s="4"/>
      <c r="I3" s="4"/>
    </row>
    <row r="4" spans="1:13">
      <c r="A4" s="25" t="s">
        <v>35</v>
      </c>
      <c r="B4" s="16" t="s">
        <v>0</v>
      </c>
      <c r="C4" s="17"/>
      <c r="D4" s="16" t="s">
        <v>1</v>
      </c>
      <c r="E4" s="17"/>
      <c r="F4" s="22" t="s">
        <v>2</v>
      </c>
      <c r="G4" s="23"/>
      <c r="H4" s="23"/>
      <c r="I4" s="23"/>
      <c r="J4" s="23"/>
      <c r="K4" s="23"/>
      <c r="L4" s="23"/>
      <c r="M4" s="24"/>
    </row>
    <row r="5" spans="1:13" ht="23.25" customHeight="1">
      <c r="A5" s="26"/>
      <c r="B5" s="18"/>
      <c r="C5" s="19"/>
      <c r="D5" s="18"/>
      <c r="E5" s="19"/>
      <c r="F5" s="16" t="s">
        <v>3</v>
      </c>
      <c r="G5" s="17"/>
      <c r="H5" s="22" t="s">
        <v>4</v>
      </c>
      <c r="I5" s="23"/>
      <c r="J5" s="23"/>
      <c r="K5" s="24"/>
      <c r="L5" s="16" t="s">
        <v>38</v>
      </c>
      <c r="M5" s="17"/>
    </row>
    <row r="6" spans="1:13" ht="35.25" customHeight="1">
      <c r="A6" s="27"/>
      <c r="B6" s="20"/>
      <c r="C6" s="21"/>
      <c r="D6" s="20"/>
      <c r="E6" s="21"/>
      <c r="F6" s="20"/>
      <c r="G6" s="21"/>
      <c r="H6" s="22">
        <v>2025</v>
      </c>
      <c r="I6" s="24"/>
      <c r="J6" s="22">
        <v>2026</v>
      </c>
      <c r="K6" s="24"/>
      <c r="L6" s="20"/>
      <c r="M6" s="21"/>
    </row>
    <row r="7" spans="1:13" ht="67.5" customHeight="1">
      <c r="A7" s="2">
        <v>1</v>
      </c>
      <c r="B7" s="13" t="s">
        <v>11</v>
      </c>
      <c r="C7" s="14" t="s">
        <v>11</v>
      </c>
      <c r="D7" s="11" t="s">
        <v>5</v>
      </c>
      <c r="E7" s="12"/>
      <c r="F7" s="11">
        <v>164</v>
      </c>
      <c r="G7" s="12"/>
      <c r="H7" s="11">
        <v>195</v>
      </c>
      <c r="I7" s="12"/>
      <c r="J7" s="11">
        <v>195</v>
      </c>
      <c r="K7" s="12"/>
      <c r="L7" s="11">
        <v>195</v>
      </c>
      <c r="M7" s="12"/>
    </row>
    <row r="8" spans="1:13" ht="73.5" customHeight="1">
      <c r="A8" s="2">
        <v>2</v>
      </c>
      <c r="B8" s="13" t="s">
        <v>12</v>
      </c>
      <c r="C8" s="14" t="s">
        <v>12</v>
      </c>
      <c r="D8" s="11" t="s">
        <v>5</v>
      </c>
      <c r="E8" s="12"/>
      <c r="F8" s="11">
        <v>775</v>
      </c>
      <c r="G8" s="12"/>
      <c r="H8" s="11">
        <f>46+68+101+82+47+99+50+24+19+18+9+12+6+20+12+44+19</f>
        <v>676</v>
      </c>
      <c r="I8" s="12"/>
      <c r="J8" s="11">
        <f>46+69+101+82+47+99+50+22+19+18+9+12+6+20+12+45+19</f>
        <v>676</v>
      </c>
      <c r="K8" s="12"/>
      <c r="L8" s="11">
        <f>46+69+101+82+47+99+50+20+19+18+9+12+6+21+12+45+19</f>
        <v>675</v>
      </c>
      <c r="M8" s="12"/>
    </row>
    <row r="9" spans="1:13" ht="87.75" customHeight="1">
      <c r="A9" s="2">
        <v>3</v>
      </c>
      <c r="B9" s="13" t="s">
        <v>13</v>
      </c>
      <c r="C9" s="14" t="s">
        <v>13</v>
      </c>
      <c r="D9" s="11" t="s">
        <v>5</v>
      </c>
      <c r="E9" s="12"/>
      <c r="F9" s="11">
        <v>4</v>
      </c>
      <c r="G9" s="12"/>
      <c r="H9" s="11">
        <v>3</v>
      </c>
      <c r="I9" s="12"/>
      <c r="J9" s="11">
        <v>3</v>
      </c>
      <c r="K9" s="12"/>
      <c r="L9" s="11">
        <v>0</v>
      </c>
      <c r="M9" s="12"/>
    </row>
    <row r="10" spans="1:13" ht="98.25" customHeight="1">
      <c r="A10" s="2">
        <v>4</v>
      </c>
      <c r="B10" s="13" t="s">
        <v>14</v>
      </c>
      <c r="C10" s="14" t="s">
        <v>14</v>
      </c>
      <c r="D10" s="11" t="s">
        <v>5</v>
      </c>
      <c r="E10" s="12"/>
      <c r="F10" s="11">
        <v>16</v>
      </c>
      <c r="G10" s="12"/>
      <c r="H10" s="11">
        <v>24</v>
      </c>
      <c r="I10" s="12"/>
      <c r="J10" s="11">
        <f>1+23</f>
        <v>24</v>
      </c>
      <c r="K10" s="12"/>
      <c r="L10" s="11">
        <f>1+23</f>
        <v>24</v>
      </c>
      <c r="M10" s="12"/>
    </row>
    <row r="11" spans="1:13" ht="41.25" customHeight="1">
      <c r="A11" s="2">
        <v>5</v>
      </c>
      <c r="B11" s="13" t="s">
        <v>15</v>
      </c>
      <c r="C11" s="14" t="s">
        <v>15</v>
      </c>
      <c r="D11" s="11" t="s">
        <v>5</v>
      </c>
      <c r="E11" s="12"/>
      <c r="F11" s="11">
        <v>4677</v>
      </c>
      <c r="G11" s="12"/>
      <c r="H11" s="11">
        <f>77+105+119+98+89+126+58+123+70+49+85+574+38+502+85+27+466+769+161+247+64+38+31+150+222+165</f>
        <v>4538</v>
      </c>
      <c r="I11" s="12"/>
      <c r="J11" s="11">
        <f>301+98+89+126+58+123+65+49+85+570+38+476+85+27+460+769+161+247+63+37+30+150+221+162</f>
        <v>4490</v>
      </c>
      <c r="K11" s="12"/>
      <c r="L11" s="11">
        <f>301+98+89+126+58+123+65+49+85+567+38+476+85+27+460+769+161+245+62+34+30+148+221+162</f>
        <v>4479</v>
      </c>
      <c r="M11" s="12"/>
    </row>
    <row r="12" spans="1:13" ht="48" customHeight="1">
      <c r="A12" s="2">
        <v>6</v>
      </c>
      <c r="B12" s="13" t="s">
        <v>16</v>
      </c>
      <c r="C12" s="14" t="s">
        <v>16</v>
      </c>
      <c r="D12" s="11" t="s">
        <v>5</v>
      </c>
      <c r="E12" s="12"/>
      <c r="F12" s="11">
        <v>955</v>
      </c>
      <c r="G12" s="12"/>
      <c r="H12" s="11">
        <v>893</v>
      </c>
      <c r="I12" s="12"/>
      <c r="J12" s="11">
        <v>892</v>
      </c>
      <c r="K12" s="12"/>
      <c r="L12" s="11">
        <v>889</v>
      </c>
      <c r="M12" s="12"/>
    </row>
    <row r="13" spans="1:13" ht="30.75" customHeight="1">
      <c r="A13" s="2">
        <v>7</v>
      </c>
      <c r="B13" s="13" t="s">
        <v>17</v>
      </c>
      <c r="C13" s="14" t="s">
        <v>17</v>
      </c>
      <c r="D13" s="11" t="s">
        <v>5</v>
      </c>
      <c r="E13" s="12"/>
      <c r="F13" s="11">
        <v>3</v>
      </c>
      <c r="G13" s="12"/>
      <c r="H13" s="11">
        <f>1+1+1</f>
        <v>3</v>
      </c>
      <c r="I13" s="12"/>
      <c r="J13" s="11">
        <f>1+1</f>
        <v>2</v>
      </c>
      <c r="K13" s="12"/>
      <c r="L13" s="11">
        <f>1+0</f>
        <v>1</v>
      </c>
      <c r="M13" s="12"/>
    </row>
    <row r="14" spans="1:13" ht="42.75" customHeight="1">
      <c r="A14" s="2">
        <v>8</v>
      </c>
      <c r="B14" s="13" t="s">
        <v>18</v>
      </c>
      <c r="C14" s="14" t="s">
        <v>18</v>
      </c>
      <c r="D14" s="11" t="s">
        <v>5</v>
      </c>
      <c r="E14" s="12"/>
      <c r="F14" s="11">
        <v>1508</v>
      </c>
      <c r="G14" s="12"/>
      <c r="H14" s="11">
        <v>1450</v>
      </c>
      <c r="I14" s="12"/>
      <c r="J14" s="11">
        <f>51+16+9+40+289+14+264+25+14+193+56+152+25+15+75+98+70+28</f>
        <v>1434</v>
      </c>
      <c r="K14" s="12"/>
      <c r="L14" s="11">
        <f>40+16+7+40+289+14+264+25+14+193+56+142+22+15+73+98+70+28</f>
        <v>1406</v>
      </c>
      <c r="M14" s="12"/>
    </row>
    <row r="15" spans="1:13" ht="46.5" customHeight="1">
      <c r="A15" s="2">
        <v>9</v>
      </c>
      <c r="B15" s="13" t="s">
        <v>19</v>
      </c>
      <c r="C15" s="14" t="s">
        <v>19</v>
      </c>
      <c r="D15" s="11" t="s">
        <v>5</v>
      </c>
      <c r="E15" s="12"/>
      <c r="F15" s="11">
        <v>261</v>
      </c>
      <c r="G15" s="12"/>
      <c r="H15" s="11">
        <v>265</v>
      </c>
      <c r="I15" s="12"/>
      <c r="J15" s="11">
        <f>12+4+63+3+57+2+5+49+28+4+2+4+6+7+15</f>
        <v>261</v>
      </c>
      <c r="K15" s="12"/>
      <c r="L15" s="11">
        <f>12+4+63+3+57+2+5+49+28+4+2+4+6+7+15</f>
        <v>261</v>
      </c>
      <c r="M15" s="12"/>
    </row>
    <row r="16" spans="1:13" ht="43.5" customHeight="1">
      <c r="A16" s="2">
        <v>10</v>
      </c>
      <c r="B16" s="13" t="s">
        <v>7</v>
      </c>
      <c r="C16" s="14" t="s">
        <v>7</v>
      </c>
      <c r="D16" s="11" t="s">
        <v>5</v>
      </c>
      <c r="E16" s="12"/>
      <c r="F16" s="11">
        <v>1132</v>
      </c>
      <c r="G16" s="12"/>
      <c r="H16" s="11">
        <f>29+24+16+27+198+10+177+29+8+200+49+74+16+10+11+58+70+56</f>
        <v>1062</v>
      </c>
      <c r="I16" s="12"/>
      <c r="J16" s="11">
        <f>26+20+15+27+198+10+165+29+8+200+49+70+16+10+11+58+70+56</f>
        <v>1038</v>
      </c>
      <c r="K16" s="12"/>
      <c r="L16" s="11">
        <f>23+20+15+27+200+10+165+29+8+200+49+70+16+10+11+58+70+56</f>
        <v>1037</v>
      </c>
      <c r="M16" s="12"/>
    </row>
    <row r="17" spans="1:13" ht="81.75" customHeight="1">
      <c r="A17" s="2">
        <v>11</v>
      </c>
      <c r="B17" s="13" t="s">
        <v>29</v>
      </c>
      <c r="C17" s="14" t="s">
        <v>20</v>
      </c>
      <c r="D17" s="11" t="s">
        <v>5</v>
      </c>
      <c r="E17" s="12"/>
      <c r="F17" s="11">
        <v>23</v>
      </c>
      <c r="G17" s="12"/>
      <c r="H17" s="11">
        <v>18</v>
      </c>
      <c r="I17" s="12"/>
      <c r="J17" s="11">
        <f>2+5+1+2+1+1+2</f>
        <v>14</v>
      </c>
      <c r="K17" s="12"/>
      <c r="L17" s="11">
        <f>2+1+2+1+2</f>
        <v>8</v>
      </c>
      <c r="M17" s="12"/>
    </row>
    <row r="18" spans="1:13" ht="89.25" customHeight="1">
      <c r="A18" s="2">
        <v>12</v>
      </c>
      <c r="B18" s="10" t="s">
        <v>21</v>
      </c>
      <c r="C18" s="10"/>
      <c r="D18" s="11" t="s">
        <v>5</v>
      </c>
      <c r="E18" s="12"/>
      <c r="F18" s="11">
        <v>3</v>
      </c>
      <c r="G18" s="12"/>
      <c r="H18" s="11">
        <f>2+1+1+1</f>
        <v>5</v>
      </c>
      <c r="I18" s="12"/>
      <c r="J18" s="11">
        <f>1+1+1+1</f>
        <v>4</v>
      </c>
      <c r="K18" s="12"/>
      <c r="L18" s="11">
        <f>1+1+1+1</f>
        <v>4</v>
      </c>
      <c r="M18" s="12"/>
    </row>
    <row r="19" spans="1:13" ht="49.5" customHeight="1">
      <c r="A19" s="2">
        <v>13</v>
      </c>
      <c r="B19" s="10" t="s">
        <v>6</v>
      </c>
      <c r="C19" s="10"/>
      <c r="D19" s="11" t="s">
        <v>5</v>
      </c>
      <c r="E19" s="12"/>
      <c r="F19" s="11">
        <v>1468</v>
      </c>
      <c r="G19" s="12"/>
      <c r="H19" s="11">
        <f>52+14+9+38+281+14+262+39+14+212+57+145+23+24+15+74+97+66</f>
        <v>1436</v>
      </c>
      <c r="I19" s="12"/>
      <c r="J19" s="11">
        <f>51+14+9+38+281+14+256+40+14+212+57+145+23+24+14+75+97+66</f>
        <v>1430</v>
      </c>
      <c r="K19" s="12"/>
      <c r="L19" s="11">
        <f>40+14+7+38+281+14+258+40+14+212+57+145+23+24+14+73+97+66</f>
        <v>1417</v>
      </c>
      <c r="M19" s="12"/>
    </row>
    <row r="20" spans="1:13" ht="85.5" customHeight="1">
      <c r="A20" s="2">
        <v>14</v>
      </c>
      <c r="B20" s="10" t="s">
        <v>22</v>
      </c>
      <c r="C20" s="10"/>
      <c r="D20" s="11" t="s">
        <v>5</v>
      </c>
      <c r="E20" s="12"/>
      <c r="F20" s="11">
        <v>56</v>
      </c>
      <c r="G20" s="12"/>
      <c r="H20" s="11">
        <f>2+2+8+3+8+1+2+11+5+1+1+4</f>
        <v>48</v>
      </c>
      <c r="I20" s="12"/>
      <c r="J20" s="11">
        <f>2+2+6+2+6+2+11+5+1+1+4</f>
        <v>42</v>
      </c>
      <c r="K20" s="12"/>
      <c r="L20" s="11">
        <f>2+2+6+2+2+2+10+4+1+1+4</f>
        <v>36</v>
      </c>
      <c r="M20" s="12"/>
    </row>
    <row r="21" spans="1:13" ht="59.25" customHeight="1">
      <c r="A21" s="2">
        <v>15</v>
      </c>
      <c r="B21" s="10" t="s">
        <v>23</v>
      </c>
      <c r="C21" s="10"/>
      <c r="D21" s="11" t="s">
        <v>5</v>
      </c>
      <c r="E21" s="12"/>
      <c r="F21" s="11">
        <v>1</v>
      </c>
      <c r="G21" s="12"/>
      <c r="H21" s="11">
        <v>1</v>
      </c>
      <c r="I21" s="12"/>
      <c r="J21" s="11">
        <v>1</v>
      </c>
      <c r="K21" s="12"/>
      <c r="L21" s="11">
        <f>1</f>
        <v>1</v>
      </c>
      <c r="M21" s="12"/>
    </row>
    <row r="22" spans="1:13" ht="84.75" customHeight="1">
      <c r="A22" s="2">
        <v>16</v>
      </c>
      <c r="B22" s="10" t="s">
        <v>24</v>
      </c>
      <c r="C22" s="10"/>
      <c r="D22" s="11" t="s">
        <v>5</v>
      </c>
      <c r="E22" s="12"/>
      <c r="F22" s="11">
        <v>3</v>
      </c>
      <c r="G22" s="12"/>
      <c r="H22" s="11">
        <v>2</v>
      </c>
      <c r="I22" s="12"/>
      <c r="J22" s="11">
        <v>1</v>
      </c>
      <c r="K22" s="12"/>
      <c r="L22" s="11">
        <v>1</v>
      </c>
      <c r="M22" s="12"/>
    </row>
    <row r="23" spans="1:13" ht="105" customHeight="1">
      <c r="A23" s="2">
        <v>17</v>
      </c>
      <c r="B23" s="10" t="s">
        <v>25</v>
      </c>
      <c r="C23" s="10"/>
      <c r="D23" s="11" t="s">
        <v>5</v>
      </c>
      <c r="E23" s="12"/>
      <c r="F23" s="11">
        <v>5</v>
      </c>
      <c r="G23" s="12"/>
      <c r="H23" s="11">
        <v>3</v>
      </c>
      <c r="I23" s="12"/>
      <c r="J23" s="11">
        <v>1</v>
      </c>
      <c r="K23" s="12"/>
      <c r="L23" s="11">
        <v>1</v>
      </c>
      <c r="M23" s="12"/>
    </row>
    <row r="24" spans="1:13" ht="81.75" customHeight="1">
      <c r="A24" s="2">
        <v>18</v>
      </c>
      <c r="B24" s="10" t="s">
        <v>26</v>
      </c>
      <c r="C24" s="10"/>
      <c r="D24" s="11" t="s">
        <v>5</v>
      </c>
      <c r="E24" s="12"/>
      <c r="F24" s="11">
        <v>16</v>
      </c>
      <c r="G24" s="12"/>
      <c r="H24" s="11">
        <v>13</v>
      </c>
      <c r="I24" s="12"/>
      <c r="J24" s="11">
        <f>1+2+1+2+1</f>
        <v>7</v>
      </c>
      <c r="K24" s="12"/>
      <c r="L24" s="11">
        <f>1+2+1+1+1</f>
        <v>6</v>
      </c>
      <c r="M24" s="12"/>
    </row>
    <row r="25" spans="1:13" ht="52.5" customHeight="1">
      <c r="A25" s="2">
        <v>19</v>
      </c>
      <c r="B25" s="10" t="s">
        <v>8</v>
      </c>
      <c r="C25" s="10"/>
      <c r="D25" s="11" t="s">
        <v>5</v>
      </c>
      <c r="E25" s="12"/>
      <c r="F25" s="11">
        <v>270</v>
      </c>
      <c r="G25" s="12"/>
      <c r="H25" s="11">
        <f>10+4+64+3+57+6+5+50+26+5+3+4+6+7+16</f>
        <v>266</v>
      </c>
      <c r="I25" s="12"/>
      <c r="J25" s="11">
        <f>12+4+64+3+50+6+5+50+26+4+2+4+6+7+15</f>
        <v>258</v>
      </c>
      <c r="K25" s="12"/>
      <c r="L25" s="11">
        <f>12+4+64+3+50+6+5+50+26+4+2+4+6+7+15</f>
        <v>258</v>
      </c>
      <c r="M25" s="12"/>
    </row>
    <row r="26" spans="1:13" ht="82.5" customHeight="1">
      <c r="A26" s="2">
        <v>20</v>
      </c>
      <c r="B26" s="10" t="s">
        <v>39</v>
      </c>
      <c r="C26" s="10"/>
      <c r="D26" s="11" t="s">
        <v>5</v>
      </c>
      <c r="E26" s="12"/>
      <c r="F26" s="11">
        <v>1</v>
      </c>
      <c r="G26" s="12"/>
      <c r="H26" s="11">
        <v>1</v>
      </c>
      <c r="I26" s="12"/>
      <c r="J26" s="11">
        <v>1</v>
      </c>
      <c r="K26" s="12"/>
      <c r="L26" s="11"/>
      <c r="M26" s="12"/>
    </row>
    <row r="27" spans="1:13" ht="41.25" customHeight="1">
      <c r="A27" s="2">
        <v>21</v>
      </c>
      <c r="B27" s="10" t="s">
        <v>27</v>
      </c>
      <c r="C27" s="10"/>
      <c r="D27" s="11" t="s">
        <v>5</v>
      </c>
      <c r="E27" s="12"/>
      <c r="F27" s="11">
        <v>2717</v>
      </c>
      <c r="G27" s="12"/>
      <c r="H27" s="11">
        <v>2714</v>
      </c>
      <c r="I27" s="12"/>
      <c r="J27" s="11">
        <v>2714</v>
      </c>
      <c r="K27" s="12"/>
      <c r="L27" s="11">
        <f>236+60+39+455+456+84+327+167+301+23+30+155+239+120</f>
        <v>2692</v>
      </c>
      <c r="M27" s="12"/>
    </row>
    <row r="28" spans="1:13" ht="137.25" customHeight="1">
      <c r="A28" s="2">
        <v>22</v>
      </c>
      <c r="B28" s="10" t="s">
        <v>28</v>
      </c>
      <c r="C28" s="10"/>
      <c r="D28" s="11" t="s">
        <v>5</v>
      </c>
      <c r="E28" s="12"/>
      <c r="F28" s="11">
        <v>730</v>
      </c>
      <c r="G28" s="12"/>
      <c r="H28" s="11">
        <v>769</v>
      </c>
      <c r="I28" s="12"/>
      <c r="J28" s="11">
        <v>769</v>
      </c>
      <c r="K28" s="12"/>
      <c r="L28" s="11">
        <v>769</v>
      </c>
      <c r="M28" s="12"/>
    </row>
    <row r="29" spans="1:13" ht="34.5" customHeight="1">
      <c r="A29" s="2">
        <v>23</v>
      </c>
      <c r="B29" s="10" t="s">
        <v>9</v>
      </c>
      <c r="C29" s="10"/>
      <c r="D29" s="11" t="s">
        <v>5</v>
      </c>
      <c r="E29" s="12"/>
      <c r="F29" s="11">
        <v>1097</v>
      </c>
      <c r="G29" s="12"/>
      <c r="H29" s="11">
        <v>900</v>
      </c>
      <c r="I29" s="12"/>
      <c r="J29" s="11">
        <v>900</v>
      </c>
      <c r="K29" s="12"/>
      <c r="L29" s="11">
        <v>900</v>
      </c>
      <c r="M29" s="12"/>
    </row>
    <row r="30" spans="1:13" ht="45" customHeight="1">
      <c r="A30" s="2">
        <v>24</v>
      </c>
      <c r="B30" s="13" t="s">
        <v>36</v>
      </c>
      <c r="C30" s="14"/>
      <c r="D30" s="11" t="s">
        <v>5</v>
      </c>
      <c r="E30" s="12"/>
      <c r="F30" s="11">
        <v>1152</v>
      </c>
      <c r="G30" s="12"/>
      <c r="H30" s="11">
        <v>1656</v>
      </c>
      <c r="I30" s="12"/>
      <c r="J30" s="11">
        <v>1656</v>
      </c>
      <c r="K30" s="12"/>
      <c r="L30" s="11">
        <v>1656</v>
      </c>
      <c r="M30" s="12"/>
    </row>
    <row r="31" spans="1:13" ht="45" customHeight="1">
      <c r="A31" s="2">
        <v>25</v>
      </c>
      <c r="B31" s="13" t="s">
        <v>31</v>
      </c>
      <c r="C31" s="14" t="s">
        <v>31</v>
      </c>
      <c r="D31" s="11" t="s">
        <v>5</v>
      </c>
      <c r="E31" s="12"/>
      <c r="F31" s="11">
        <v>1080</v>
      </c>
      <c r="G31" s="12"/>
      <c r="H31" s="11">
        <v>2232</v>
      </c>
      <c r="I31" s="12"/>
      <c r="J31" s="11">
        <v>2232</v>
      </c>
      <c r="K31" s="12"/>
      <c r="L31" s="11">
        <v>2232</v>
      </c>
      <c r="M31" s="12"/>
    </row>
    <row r="32" spans="1:13" ht="45" customHeight="1">
      <c r="A32" s="2">
        <v>26</v>
      </c>
      <c r="B32" s="13" t="s">
        <v>32</v>
      </c>
      <c r="C32" s="14" t="s">
        <v>32</v>
      </c>
      <c r="D32" s="11" t="s">
        <v>5</v>
      </c>
      <c r="E32" s="12"/>
      <c r="F32" s="11">
        <v>3168</v>
      </c>
      <c r="G32" s="12"/>
      <c r="H32" s="11">
        <v>5184</v>
      </c>
      <c r="I32" s="12"/>
      <c r="J32" s="11">
        <v>5184</v>
      </c>
      <c r="K32" s="12"/>
      <c r="L32" s="11">
        <v>5184</v>
      </c>
      <c r="M32" s="12"/>
    </row>
    <row r="33" spans="1:13" ht="45" customHeight="1">
      <c r="A33" s="2">
        <v>27</v>
      </c>
      <c r="B33" s="13" t="s">
        <v>37</v>
      </c>
      <c r="C33" s="14" t="s">
        <v>32</v>
      </c>
      <c r="D33" s="11" t="s">
        <v>5</v>
      </c>
      <c r="E33" s="12"/>
      <c r="F33" s="11">
        <v>1080</v>
      </c>
      <c r="G33" s="12"/>
      <c r="H33" s="11">
        <v>900</v>
      </c>
      <c r="I33" s="12"/>
      <c r="J33" s="11">
        <v>900</v>
      </c>
      <c r="K33" s="12"/>
      <c r="L33" s="11">
        <v>900</v>
      </c>
      <c r="M33" s="12"/>
    </row>
    <row r="34" spans="1:13" ht="45" customHeight="1">
      <c r="A34" s="2">
        <v>28</v>
      </c>
      <c r="B34" s="13" t="s">
        <v>33</v>
      </c>
      <c r="C34" s="14" t="s">
        <v>33</v>
      </c>
      <c r="D34" s="11" t="s">
        <v>5</v>
      </c>
      <c r="E34" s="12"/>
      <c r="F34" s="11">
        <v>6516</v>
      </c>
      <c r="G34" s="12"/>
      <c r="H34" s="11">
        <v>4752</v>
      </c>
      <c r="I34" s="12"/>
      <c r="J34" s="11">
        <v>4752</v>
      </c>
      <c r="K34" s="12"/>
      <c r="L34" s="11">
        <v>4752</v>
      </c>
      <c r="M34" s="12"/>
    </row>
    <row r="35" spans="1:13" ht="45" customHeight="1">
      <c r="A35" s="2">
        <v>29</v>
      </c>
      <c r="B35" s="13" t="s">
        <v>34</v>
      </c>
      <c r="C35" s="14" t="s">
        <v>33</v>
      </c>
      <c r="D35" s="11" t="s">
        <v>5</v>
      </c>
      <c r="E35" s="12"/>
      <c r="F35" s="11">
        <v>29484</v>
      </c>
      <c r="G35" s="12"/>
      <c r="H35" s="11">
        <v>32688</v>
      </c>
      <c r="I35" s="12"/>
      <c r="J35" s="11">
        <v>32688</v>
      </c>
      <c r="K35" s="12"/>
      <c r="L35" s="11">
        <v>32688</v>
      </c>
      <c r="M35" s="12"/>
    </row>
    <row r="36" spans="1:13" ht="63.75" customHeight="1">
      <c r="A36" s="2">
        <v>30</v>
      </c>
      <c r="B36" s="8" t="s">
        <v>40</v>
      </c>
      <c r="C36" s="8"/>
      <c r="D36" s="9" t="s">
        <v>5</v>
      </c>
      <c r="E36" s="9"/>
      <c r="F36" s="9">
        <v>0</v>
      </c>
      <c r="G36" s="9"/>
      <c r="H36" s="9">
        <v>1</v>
      </c>
      <c r="I36" s="9"/>
      <c r="J36" s="9">
        <v>1</v>
      </c>
      <c r="K36" s="9"/>
      <c r="L36" s="9">
        <v>0</v>
      </c>
      <c r="M36" s="9"/>
    </row>
    <row r="37" spans="1:13" ht="48.75" customHeight="1">
      <c r="A37" s="6"/>
      <c r="B37" s="7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>
      <c r="B38" s="3" t="s">
        <v>30</v>
      </c>
    </row>
  </sheetData>
  <mergeCells count="190">
    <mergeCell ref="B35:C35"/>
    <mergeCell ref="D35:E35"/>
    <mergeCell ref="F35:G35"/>
    <mergeCell ref="H35:I35"/>
    <mergeCell ref="J35:K35"/>
    <mergeCell ref="L35:M35"/>
    <mergeCell ref="B32:C32"/>
    <mergeCell ref="D32:E32"/>
    <mergeCell ref="F32:G32"/>
    <mergeCell ref="H32:I32"/>
    <mergeCell ref="J32:K32"/>
    <mergeCell ref="L32:M32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A1:M2"/>
    <mergeCell ref="B4:C6"/>
    <mergeCell ref="D4:E6"/>
    <mergeCell ref="F4:M4"/>
    <mergeCell ref="F5:G6"/>
    <mergeCell ref="H5:K5"/>
    <mergeCell ref="L5:M6"/>
    <mergeCell ref="H6:I6"/>
    <mergeCell ref="J6:K6"/>
    <mergeCell ref="A4:A6"/>
    <mergeCell ref="B10:C10"/>
    <mergeCell ref="D10:E10"/>
    <mergeCell ref="F10:G10"/>
    <mergeCell ref="H10:I10"/>
    <mergeCell ref="J10:K10"/>
    <mergeCell ref="L10:M10"/>
    <mergeCell ref="B7:C7"/>
    <mergeCell ref="D7:E7"/>
    <mergeCell ref="F7:G7"/>
    <mergeCell ref="H7:I7"/>
    <mergeCell ref="J7:K7"/>
    <mergeCell ref="L7:M7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8:M8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6:C16"/>
    <mergeCell ref="D16:E16"/>
    <mergeCell ref="F16:G16"/>
    <mergeCell ref="H16:I16"/>
    <mergeCell ref="J16:K16"/>
    <mergeCell ref="L16:M16"/>
    <mergeCell ref="B15:C15"/>
    <mergeCell ref="D15:E15"/>
    <mergeCell ref="F15:G15"/>
    <mergeCell ref="H15:I15"/>
    <mergeCell ref="J15:K15"/>
    <mergeCell ref="L15:M15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4:C24"/>
    <mergeCell ref="D24:E24"/>
    <mergeCell ref="F24:G24"/>
    <mergeCell ref="H24:I24"/>
    <mergeCell ref="J24:K24"/>
    <mergeCell ref="L24:M24"/>
    <mergeCell ref="B23:C23"/>
    <mergeCell ref="D23:E23"/>
    <mergeCell ref="F23:G23"/>
    <mergeCell ref="H23:I23"/>
    <mergeCell ref="J23:K23"/>
    <mergeCell ref="L23:M23"/>
    <mergeCell ref="B26:C26"/>
    <mergeCell ref="D26:E26"/>
    <mergeCell ref="F26:G26"/>
    <mergeCell ref="H26:I26"/>
    <mergeCell ref="J26:K26"/>
    <mergeCell ref="L26:M26"/>
    <mergeCell ref="B25:C25"/>
    <mergeCell ref="D25:E25"/>
    <mergeCell ref="F25:G25"/>
    <mergeCell ref="H25:I25"/>
    <mergeCell ref="J25:K25"/>
    <mergeCell ref="L25:M25"/>
    <mergeCell ref="B36:C36"/>
    <mergeCell ref="D36:E36"/>
    <mergeCell ref="F36:G36"/>
    <mergeCell ref="H36:I36"/>
    <mergeCell ref="J36:K36"/>
    <mergeCell ref="L36:M36"/>
    <mergeCell ref="B27:C27"/>
    <mergeCell ref="D27:E27"/>
    <mergeCell ref="F27:G27"/>
    <mergeCell ref="H27:I27"/>
    <mergeCell ref="J27:K27"/>
    <mergeCell ref="L27:M27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L28:M28"/>
  </mergeCells>
  <pageMargins left="0.23622047244094491" right="0.23622047244094491" top="0.74803149606299213" bottom="0.74803149606299213" header="0.31496062992125984" footer="0.31496062992125984"/>
  <pageSetup paperSize="9" scale="56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2025-03-24T01:09:45Z</dcterms:modified>
</cp:coreProperties>
</file>